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5875" windowHeight="1081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5" i="1" l="1"/>
  <c r="C6" i="1" s="1"/>
  <c r="D5" i="1"/>
  <c r="D6" i="1" s="1"/>
  <c r="C7" i="1" l="1"/>
  <c r="D7" i="1" l="1"/>
  <c r="D9" i="1" s="1"/>
  <c r="C9" i="1"/>
  <c r="C10" i="1" l="1"/>
</calcChain>
</file>

<file path=xl/sharedStrings.xml><?xml version="1.0" encoding="utf-8"?>
<sst xmlns="http://schemas.openxmlformats.org/spreadsheetml/2006/main" count="9" uniqueCount="9">
  <si>
    <t>Zus-52</t>
  </si>
  <si>
    <t>Podstawa podatku</t>
  </si>
  <si>
    <t>Podatek</t>
  </si>
  <si>
    <t>Razem</t>
  </si>
  <si>
    <t>Róznica</t>
  </si>
  <si>
    <t>Zdrowotne w kosztach</t>
  </si>
  <si>
    <t>Wprowadzamy dochód oznaczony kolorem żółtym. 
Dochód nie uwzględnia składek ZUS-52 właściciela zaliczonych do kosztów uzyskania
Pole oznaczone zielonym kolorem pokazuje kwotę zaoszczędzona przez wpisanie ZUS-52 do kosztów uzyskania.</t>
  </si>
  <si>
    <t>Dochód roczny
(bez zdrowotnego)</t>
  </si>
  <si>
    <t>Zdrowotne zmniejsza
podstawę podatku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</si>
</sst>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0" fillId="0" borderId="0" xfId="0" applyBorder="1"/>
    <xf numFmtId="0" fontId="0" fillId="0" borderId="1" xfId="0" applyBorder="1"/>
    <xf numFmtId="2" fontId="1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"/>
  <sheetViews>
    <sheetView tabSelected="1" workbookViewId="0">
      <selection activeCell="C4" sqref="C4:D4"/>
    </sheetView>
  </sheetViews>
  <sheetFormatPr defaultRowHeight="15" x14ac:dyDescent="0.25"/>
  <cols>
    <col min="2" max="2" width="27" customWidth="1"/>
    <col min="3" max="3" width="24.5703125" customWidth="1"/>
    <col min="4" max="4" width="25.85546875" customWidth="1"/>
    <col min="5" max="5" width="13.28515625" customWidth="1"/>
  </cols>
  <sheetData>
    <row r="2" spans="2:11" ht="37.5" customHeight="1" x14ac:dyDescent="0.25">
      <c r="B2" s="3"/>
      <c r="C2" s="8" t="s">
        <v>8</v>
      </c>
      <c r="D2" s="7" t="s">
        <v>5</v>
      </c>
      <c r="F2" s="11" t="s">
        <v>6</v>
      </c>
      <c r="G2" s="12"/>
      <c r="H2" s="12"/>
      <c r="I2" s="12"/>
      <c r="J2" s="12"/>
      <c r="K2" s="13"/>
    </row>
    <row r="3" spans="2:11" ht="15" hidden="1" customHeight="1" x14ac:dyDescent="0.25">
      <c r="B3" s="6"/>
      <c r="C3" s="4"/>
      <c r="D3" s="4"/>
      <c r="F3" s="14"/>
      <c r="G3" s="15"/>
      <c r="H3" s="15"/>
      <c r="I3" s="15"/>
      <c r="J3" s="15"/>
      <c r="K3" s="16"/>
    </row>
    <row r="4" spans="2:11" ht="36.75" customHeight="1" x14ac:dyDescent="0.25">
      <c r="B4" s="8" t="s">
        <v>7</v>
      </c>
      <c r="C4" s="9">
        <v>67000</v>
      </c>
      <c r="D4" s="9"/>
      <c r="F4" s="14"/>
      <c r="G4" s="15"/>
      <c r="H4" s="15"/>
      <c r="I4" s="15"/>
      <c r="J4" s="15"/>
      <c r="K4" s="16"/>
    </row>
    <row r="5" spans="2:11" ht="22.5" customHeight="1" x14ac:dyDescent="0.25">
      <c r="B5" s="7" t="s">
        <v>0</v>
      </c>
      <c r="C5" s="5">
        <f>MAX(C4*4.9%,12*270.9)</f>
        <v>3283</v>
      </c>
      <c r="D5" s="5">
        <f>MAX(IF(C4*4.9/104.9&lt;=8700,C4*4.9/104.9,(C4-8700)*4.9%),270.9*12)</f>
        <v>3250.7999999999997</v>
      </c>
      <c r="F5" s="14"/>
      <c r="G5" s="15"/>
      <c r="H5" s="15"/>
      <c r="I5" s="15"/>
      <c r="J5" s="15"/>
      <c r="K5" s="16"/>
    </row>
    <row r="6" spans="2:11" ht="23.25" customHeight="1" x14ac:dyDescent="0.25">
      <c r="B6" s="7" t="s">
        <v>1</v>
      </c>
      <c r="C6" s="5">
        <f>MAX(C4-MIN(C5,8700),0)</f>
        <v>63717</v>
      </c>
      <c r="D6" s="5">
        <f>MAX(C4-MIN(D5,8700),0)</f>
        <v>63749.2</v>
      </c>
      <c r="F6" s="14"/>
      <c r="G6" s="15"/>
      <c r="H6" s="15"/>
      <c r="I6" s="15"/>
      <c r="J6" s="15"/>
      <c r="K6" s="16"/>
    </row>
    <row r="7" spans="2:11" ht="27.75" customHeight="1" x14ac:dyDescent="0.25">
      <c r="B7" s="7" t="s">
        <v>2</v>
      </c>
      <c r="C7" s="5">
        <f>C6*19%</f>
        <v>12106.23</v>
      </c>
      <c r="D7" s="5">
        <f>D6*19%</f>
        <v>12112.348</v>
      </c>
      <c r="F7" s="14"/>
      <c r="G7" s="15"/>
      <c r="H7" s="15"/>
      <c r="I7" s="15"/>
      <c r="J7" s="15"/>
      <c r="K7" s="16"/>
    </row>
    <row r="8" spans="2:11" ht="24" customHeight="1" x14ac:dyDescent="0.25">
      <c r="B8" s="1"/>
      <c r="C8" s="2"/>
      <c r="D8" s="2"/>
      <c r="F8" s="14"/>
      <c r="G8" s="15"/>
      <c r="H8" s="15"/>
      <c r="I8" s="15"/>
      <c r="J8" s="15"/>
      <c r="K8" s="16"/>
    </row>
    <row r="9" spans="2:11" ht="21" customHeight="1" x14ac:dyDescent="0.25">
      <c r="B9" s="7" t="s">
        <v>3</v>
      </c>
      <c r="C9" s="5">
        <f>C5+C7</f>
        <v>15389.23</v>
      </c>
      <c r="D9" s="5">
        <f>D5+D7</f>
        <v>15363.147999999999</v>
      </c>
      <c r="F9" s="14"/>
      <c r="G9" s="15"/>
      <c r="H9" s="15"/>
      <c r="I9" s="15"/>
      <c r="J9" s="15"/>
      <c r="K9" s="16"/>
    </row>
    <row r="10" spans="2:11" ht="24" customHeight="1" x14ac:dyDescent="0.25">
      <c r="B10" s="7" t="s">
        <v>4</v>
      </c>
      <c r="C10" s="10">
        <f>C9-D9</f>
        <v>26.082000000000335</v>
      </c>
      <c r="D10" s="10"/>
      <c r="F10" s="17"/>
      <c r="G10" s="18"/>
      <c r="H10" s="18"/>
      <c r="I10" s="18"/>
      <c r="J10" s="18"/>
      <c r="K10" s="19"/>
    </row>
  </sheetData>
  <sheetProtection password="C5BA" sheet="1" objects="1" scenarios="1"/>
  <mergeCells count="3">
    <mergeCell ref="C4:D4"/>
    <mergeCell ref="C10:D10"/>
    <mergeCell ref="F2:K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lta@logotech.com.pl</dc:creator>
  <cp:lastModifiedBy>lta@logotech.com.pl</cp:lastModifiedBy>
  <dcterms:created xsi:type="dcterms:W3CDTF">2022-07-09T09:49:52Z</dcterms:created>
  <dcterms:modified xsi:type="dcterms:W3CDTF">2022-07-09T12:02:35Z</dcterms:modified>
</cp:coreProperties>
</file>