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Arkusz1" sheetId="1" r:id="rId1"/>
    <sheet name="Arkusz2" sheetId="2" state="hidden" r:id="rId2"/>
    <sheet name="Arkusz3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F19" i="1" l="1"/>
  <c r="F18" i="1"/>
  <c r="C5" i="1" l="1"/>
  <c r="C6" i="1" s="1"/>
  <c r="C7" i="1"/>
  <c r="C8" i="1" l="1"/>
  <c r="C11" i="1" s="1"/>
  <c r="F3" i="1"/>
  <c r="F20" i="1" l="1"/>
  <c r="F4" i="1"/>
  <c r="C15" i="1"/>
  <c r="C20" i="1" l="1"/>
  <c r="F23" i="1" l="1"/>
  <c r="F24" i="1" s="1"/>
  <c r="F25" i="1" s="1"/>
  <c r="C25" i="1" s="1"/>
</calcChain>
</file>

<file path=xl/sharedStrings.xml><?xml version="1.0" encoding="utf-8"?>
<sst xmlns="http://schemas.openxmlformats.org/spreadsheetml/2006/main" count="32" uniqueCount="31">
  <si>
    <t>Rodzę które dziecko</t>
  </si>
  <si>
    <t>Czy ciąża jest mnoga</t>
  </si>
  <si>
    <t>Tak</t>
  </si>
  <si>
    <t>Nie</t>
  </si>
  <si>
    <t>Ilość dni urlopu macierzyńskiego</t>
  </si>
  <si>
    <t>Ilość tygodni urlopu rodzicielskiego</t>
  </si>
  <si>
    <t>Ilość dni urlopu rodzicielskiego</t>
  </si>
  <si>
    <t>Pierwszy dzień urlopu rodzicielskiego</t>
  </si>
  <si>
    <t>Ostatni dzień urlopu rodzicielskiego</t>
  </si>
  <si>
    <t>Praca w wymiarze</t>
  </si>
  <si>
    <t>Praca od dnia</t>
  </si>
  <si>
    <t>Można pracować na urlopie macierzyńskim
maksymalnie aż do dnia</t>
  </si>
  <si>
    <t>Pierwsza praca zakończy się w dniu</t>
  </si>
  <si>
    <t>Pierwsza praca przedłuża urlop do dnia</t>
  </si>
  <si>
    <t>Druga praca zaczyna się w dniu</t>
  </si>
  <si>
    <t>maksymalne przedluzenie</t>
  </si>
  <si>
    <t>Druga praca może trwać maksymalnie do dnia</t>
  </si>
  <si>
    <t>Wymiar etatu</t>
  </si>
  <si>
    <t>Ilość tygodni urlopu macierzynskiego</t>
  </si>
  <si>
    <t>Pierwsza Praca</t>
  </si>
  <si>
    <t>Druga Praca</t>
  </si>
  <si>
    <t>Praca na urlopie Rodzicielskim</t>
  </si>
  <si>
    <t>maksymalna data</t>
  </si>
  <si>
    <t>ile pracowal</t>
  </si>
  <si>
    <t>ile przedluza</t>
  </si>
  <si>
    <t>do kiedy</t>
  </si>
  <si>
    <t>ile pracowal w okresie urlopu</t>
  </si>
  <si>
    <t>do dnia</t>
  </si>
  <si>
    <t xml:space="preserve">praca jw przedluza </t>
  </si>
  <si>
    <t>Rozpoczęcie urlopu macierzyńskiego</t>
  </si>
  <si>
    <t>Urlop potrwa do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</si>
</sst>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13" fontId="1" fillId="3" borderId="2" xfId="0" applyNumberFormat="1" applyFont="1" applyFill="1" applyBorder="1" applyAlignment="1" applyProtection="1">
      <alignment horizontal="center" vertical="center"/>
      <protection locked="0"/>
    </xf>
    <xf numFmtId="13" fontId="1" fillId="3" borderId="4" xfId="0" applyNumberFormat="1" applyFont="1" applyFill="1" applyBorder="1" applyAlignment="1" applyProtection="1">
      <alignment horizontal="center" vertical="center"/>
      <protection locked="0"/>
    </xf>
    <xf numFmtId="13" fontId="0" fillId="0" borderId="0" xfId="0" applyNumberFormat="1"/>
    <xf numFmtId="14" fontId="0" fillId="0" borderId="0" xfId="0" applyNumberFormat="1"/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>
      <alignment horizontal="center" vertical="center"/>
    </xf>
  </cellXfs>
  <cellStyles count="1">
    <cellStyle name="Normalny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abSelected="1" workbookViewId="0">
      <selection activeCell="H3" sqref="H3"/>
    </sheetView>
  </sheetViews>
  <sheetFormatPr defaultRowHeight="15" x14ac:dyDescent="0.25"/>
  <cols>
    <col min="2" max="2" width="45.85546875" customWidth="1"/>
    <col min="3" max="3" width="12.5703125" customWidth="1"/>
    <col min="4" max="4" width="7.85546875" customWidth="1"/>
    <col min="5" max="5" width="25.5703125" hidden="1" customWidth="1"/>
    <col min="6" max="6" width="19" hidden="1" customWidth="1"/>
    <col min="7" max="7" width="36" customWidth="1"/>
    <col min="8" max="8" width="14.140625" customWidth="1"/>
    <col min="9" max="9" width="15.28515625" customWidth="1"/>
    <col min="10" max="10" width="10.42578125" customWidth="1"/>
    <col min="11" max="11" width="8.85546875" customWidth="1"/>
    <col min="12" max="12" width="18.28515625" customWidth="1"/>
    <col min="13" max="13" width="10.42578125" customWidth="1"/>
    <col min="14" max="14" width="11.85546875" customWidth="1"/>
    <col min="15" max="15" width="8.85546875" customWidth="1"/>
  </cols>
  <sheetData>
    <row r="2" spans="1:13" ht="47.25" customHeight="1" x14ac:dyDescent="0.25">
      <c r="B2" s="27" t="s">
        <v>21</v>
      </c>
      <c r="C2" s="28"/>
    </row>
    <row r="3" spans="1:13" ht="15.75" x14ac:dyDescent="0.25">
      <c r="B3" s="5" t="s">
        <v>0</v>
      </c>
      <c r="C3" s="14">
        <v>2</v>
      </c>
      <c r="E3" t="s">
        <v>15</v>
      </c>
      <c r="F3">
        <f>C7*7</f>
        <v>224</v>
      </c>
      <c r="G3" s="29" t="s">
        <v>29</v>
      </c>
      <c r="H3" s="31">
        <v>44140</v>
      </c>
    </row>
    <row r="4" spans="1:13" ht="15.75" x14ac:dyDescent="0.25">
      <c r="B4" s="5" t="s">
        <v>1</v>
      </c>
      <c r="C4" s="15" t="s">
        <v>3</v>
      </c>
      <c r="E4" t="s">
        <v>22</v>
      </c>
      <c r="F4" s="1">
        <f>C11+F3</f>
        <v>44805</v>
      </c>
      <c r="G4" s="30" t="s">
        <v>30</v>
      </c>
      <c r="H4" s="32">
        <f>IF(ISBLANK(H3),"Brak",H3+C5*7)</f>
        <v>44357</v>
      </c>
    </row>
    <row r="5" spans="1:13" ht="15.75" x14ac:dyDescent="0.25">
      <c r="B5" s="5" t="s">
        <v>18</v>
      </c>
      <c r="C5" s="7">
        <f>IF(C3&gt;4,37,IF(C3&gt;3,35,IF(C3&gt;2,33,IF(C3&gt;1,31,20))))</f>
        <v>31</v>
      </c>
    </row>
    <row r="6" spans="1:13" ht="15.75" hidden="1" x14ac:dyDescent="0.25">
      <c r="B6" s="5" t="s">
        <v>4</v>
      </c>
      <c r="C6" s="7">
        <f>C5*7</f>
        <v>217</v>
      </c>
    </row>
    <row r="7" spans="1:13" ht="15.75" x14ac:dyDescent="0.25">
      <c r="B7" s="5" t="s">
        <v>5</v>
      </c>
      <c r="C7" s="7">
        <f>IF(C4="Tak",34,32)</f>
        <v>32</v>
      </c>
    </row>
    <row r="8" spans="1:13" ht="7.5" hidden="1" customHeight="1" x14ac:dyDescent="0.25">
      <c r="B8" s="5" t="s">
        <v>6</v>
      </c>
      <c r="C8" s="7">
        <f>C7*7</f>
        <v>224</v>
      </c>
    </row>
    <row r="9" spans="1:13" ht="16.5" customHeight="1" x14ac:dyDescent="0.25">
      <c r="A9" s="9"/>
      <c r="B9" s="10"/>
      <c r="C9" s="11"/>
      <c r="I9" s="19"/>
    </row>
    <row r="10" spans="1:13" ht="15.75" x14ac:dyDescent="0.25">
      <c r="B10" s="5" t="s">
        <v>7</v>
      </c>
      <c r="C10" s="20">
        <v>44358</v>
      </c>
      <c r="D10" s="1"/>
    </row>
    <row r="11" spans="1:13" ht="15.75" x14ac:dyDescent="0.25">
      <c r="B11" s="5" t="s">
        <v>8</v>
      </c>
      <c r="C11" s="21">
        <f>C10+C8-1</f>
        <v>44581</v>
      </c>
      <c r="M11" s="1"/>
    </row>
    <row r="12" spans="1:13" ht="21.75" customHeight="1" x14ac:dyDescent="0.25">
      <c r="B12" s="23" t="s">
        <v>19</v>
      </c>
      <c r="C12" s="24"/>
    </row>
    <row r="13" spans="1:13" ht="18.75" customHeight="1" x14ac:dyDescent="0.25">
      <c r="B13" s="5" t="s">
        <v>9</v>
      </c>
      <c r="C13" s="16">
        <v>0.5</v>
      </c>
    </row>
    <row r="14" spans="1:13" ht="20.25" customHeight="1" x14ac:dyDescent="0.3">
      <c r="B14" s="5" t="s">
        <v>10</v>
      </c>
      <c r="C14" s="20">
        <v>44470</v>
      </c>
      <c r="F14" s="1"/>
    </row>
    <row r="15" spans="1:13" ht="33" customHeight="1" x14ac:dyDescent="0.25">
      <c r="B15" s="6" t="s">
        <v>11</v>
      </c>
      <c r="C15" s="21">
        <f>MIN(INT((C11-C14+1)/(1-C13))+C11,F4)</f>
        <v>44805</v>
      </c>
      <c r="F15" s="2"/>
    </row>
    <row r="16" spans="1:13" ht="11.25" hidden="1" customHeight="1" x14ac:dyDescent="0.25">
      <c r="B16" s="5"/>
      <c r="C16" s="3"/>
    </row>
    <row r="17" spans="2:12" ht="18" hidden="1" customHeight="1" x14ac:dyDescent="0.25">
      <c r="B17" s="5"/>
      <c r="C17" s="4"/>
    </row>
    <row r="18" spans="2:12" ht="18.75" customHeight="1" x14ac:dyDescent="0.25">
      <c r="B18" s="5" t="s">
        <v>12</v>
      </c>
      <c r="C18" s="20">
        <v>44561</v>
      </c>
      <c r="E18" t="s">
        <v>23</v>
      </c>
      <c r="F18">
        <f>C18-C14+1</f>
        <v>92</v>
      </c>
    </row>
    <row r="19" spans="2:12" ht="21" hidden="1" customHeight="1" x14ac:dyDescent="0.25">
      <c r="B19" s="5"/>
      <c r="C19" s="4"/>
      <c r="E19" t="s">
        <v>24</v>
      </c>
      <c r="F19" s="18">
        <f>INT(F18*C13)</f>
        <v>46</v>
      </c>
    </row>
    <row r="20" spans="2:12" ht="21.75" customHeight="1" x14ac:dyDescent="0.25">
      <c r="B20" s="5" t="s">
        <v>13</v>
      </c>
      <c r="C20" s="21">
        <f>MIN(F20,F4)</f>
        <v>44627</v>
      </c>
      <c r="E20" t="s">
        <v>25</v>
      </c>
      <c r="F20" s="1">
        <f>C11+F19</f>
        <v>44627</v>
      </c>
    </row>
    <row r="21" spans="2:12" ht="21.75" hidden="1" customHeight="1" x14ac:dyDescent="0.25">
      <c r="B21" s="12"/>
      <c r="C21" s="13"/>
    </row>
    <row r="22" spans="2:12" ht="27" customHeight="1" x14ac:dyDescent="0.25">
      <c r="B22" s="25" t="s">
        <v>20</v>
      </c>
      <c r="C22" s="26"/>
    </row>
    <row r="23" spans="2:12" ht="22.5" customHeight="1" x14ac:dyDescent="0.25">
      <c r="B23" s="5" t="s">
        <v>14</v>
      </c>
      <c r="C23" s="20">
        <v>44593</v>
      </c>
      <c r="E23" t="s">
        <v>26</v>
      </c>
      <c r="F23">
        <f>C20-C23+1</f>
        <v>35</v>
      </c>
    </row>
    <row r="24" spans="2:12" ht="22.5" customHeight="1" thickBot="1" x14ac:dyDescent="0.35">
      <c r="B24" s="5" t="s">
        <v>17</v>
      </c>
      <c r="C24" s="17">
        <v>0.5</v>
      </c>
      <c r="E24" t="s">
        <v>28</v>
      </c>
      <c r="F24" s="18">
        <f>INT(F23/(1-C24))</f>
        <v>70</v>
      </c>
    </row>
    <row r="25" spans="2:12" ht="37.5" customHeight="1" thickBot="1" x14ac:dyDescent="0.3">
      <c r="B25" s="8" t="s">
        <v>16</v>
      </c>
      <c r="C25" s="22">
        <f>MIN(F25,F4)</f>
        <v>44697</v>
      </c>
      <c r="E25" t="s">
        <v>27</v>
      </c>
      <c r="F25" s="1">
        <f>C20+F24</f>
        <v>44697</v>
      </c>
    </row>
    <row r="26" spans="2:12" ht="14.45" x14ac:dyDescent="0.3">
      <c r="J26" s="1"/>
      <c r="L26" s="1"/>
    </row>
  </sheetData>
  <sheetProtection password="C5BA" sheet="1" objects="1" scenarios="1"/>
  <mergeCells count="3">
    <mergeCell ref="B12:C12"/>
    <mergeCell ref="B22:C22"/>
    <mergeCell ref="B2:C2"/>
  </mergeCells>
  <conditionalFormatting sqref="C13">
    <cfRule type="cellIs" dxfId="8" priority="9" operator="greaterThan">
      <formula>"  1/2 "</formula>
    </cfRule>
    <cfRule type="cellIs" dxfId="7" priority="8" operator="greaterThan">
      <formula>0.5</formula>
    </cfRule>
    <cfRule type="cellIs" dxfId="6" priority="7" operator="greaterThan">
      <formula>"  2/3 "</formula>
    </cfRule>
    <cfRule type="cellIs" dxfId="5" priority="2" operator="greaterThan">
      <formula>0.5</formula>
    </cfRule>
  </conditionalFormatting>
  <conditionalFormatting sqref="C24">
    <cfRule type="cellIs" dxfId="4" priority="6" operator="greaterThan">
      <formula>44593</formula>
    </cfRule>
    <cfRule type="cellIs" dxfId="3" priority="5" operator="greaterThan">
      <formula>0.5</formula>
    </cfRule>
    <cfRule type="cellIs" dxfId="2" priority="1" operator="greaterThan">
      <formula>0.5</formula>
    </cfRule>
  </conditionalFormatting>
  <conditionalFormatting sqref="C14">
    <cfRule type="cellIs" dxfId="1" priority="4" operator="greaterThan">
      <formula>$C$11</formula>
    </cfRule>
  </conditionalFormatting>
  <conditionalFormatting sqref="C23">
    <cfRule type="cellIs" dxfId="0" priority="3" operator="greaterThan">
      <formula>$C$20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3">
      <c r="A1" t="s">
        <v>2</v>
      </c>
    </row>
    <row r="2" spans="1:1" x14ac:dyDescent="0.3">
      <c r="A2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lta@logotech.com.pl</dc:creator>
  <cp:lastModifiedBy>lta@logotech.com.pl</cp:lastModifiedBy>
  <dcterms:created xsi:type="dcterms:W3CDTF">2022-02-14T13:05:35Z</dcterms:created>
  <dcterms:modified xsi:type="dcterms:W3CDTF">2022-02-16T17:27:27Z</dcterms:modified>
</cp:coreProperties>
</file>