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28350" windowHeight="10770"/>
  </bookViews>
  <sheets>
    <sheet name="Arkusz1" sheetId="1" r:id="rId1"/>
    <sheet name="Arkusz2" sheetId="2" state="hidden" r:id="rId2"/>
    <sheet name="Arkusz3" sheetId="3" state="hidden" r:id="rId3"/>
  </sheets>
  <calcPr calcId="145621"/>
</workbook>
</file>

<file path=xl/calcChain.xml><?xml version="1.0" encoding="utf-8"?>
<calcChain xmlns="http://schemas.openxmlformats.org/spreadsheetml/2006/main">
  <c r="K17" i="1" l="1"/>
  <c r="D17" i="1"/>
  <c r="L8" i="1" l="1"/>
  <c r="L5" i="1"/>
  <c r="E8" i="1"/>
  <c r="E5" i="1"/>
  <c r="CD17" i="1" l="1"/>
  <c r="CD15" i="1"/>
  <c r="CC17" i="1"/>
  <c r="CD16" i="1"/>
  <c r="CC16" i="1"/>
  <c r="CC15" i="1"/>
  <c r="CD14" i="1"/>
  <c r="B13" i="1"/>
  <c r="CD13" i="1"/>
  <c r="CC13" i="1"/>
  <c r="CC14" i="1" s="1"/>
  <c r="CE15" i="1" l="1"/>
  <c r="CF15" i="1" s="1"/>
  <c r="CE13" i="1"/>
  <c r="CF13" i="1" s="1"/>
  <c r="CE14" i="1"/>
  <c r="CF14" i="1" s="1"/>
  <c r="CE16" i="1"/>
  <c r="CF16" i="1" s="1"/>
  <c r="CE17" i="1"/>
  <c r="CF17" i="1" s="1"/>
  <c r="J13" i="1" l="1"/>
  <c r="I13" i="1"/>
  <c r="K13" i="1" s="1"/>
  <c r="K14" i="1" l="1"/>
  <c r="I14" i="1"/>
  <c r="J14" i="1"/>
  <c r="L14" i="1"/>
  <c r="J15" i="1" l="1"/>
  <c r="J16" i="1" s="1"/>
  <c r="I17" i="1"/>
  <c r="I15" i="1"/>
  <c r="L17" i="1" l="1"/>
  <c r="I16" i="1"/>
  <c r="I18" i="1" s="1"/>
  <c r="J17" i="1"/>
  <c r="L16" i="1" l="1"/>
  <c r="L18" i="1" s="1"/>
  <c r="K16" i="1"/>
  <c r="K18" i="1" s="1"/>
  <c r="J18" i="1"/>
  <c r="D13" i="1" l="1"/>
  <c r="C13" i="1" l="1"/>
  <c r="CC22" i="1" l="1"/>
  <c r="CD22" i="1" s="1"/>
  <c r="CC25" i="1"/>
  <c r="CD25" i="1" s="1"/>
  <c r="CC21" i="1"/>
  <c r="CD21" i="1" s="1"/>
  <c r="CC23" i="1"/>
  <c r="CD23" i="1" s="1"/>
  <c r="D14" i="1"/>
  <c r="E14" i="1"/>
  <c r="B14" i="1"/>
  <c r="B17" i="1" s="1"/>
  <c r="C14" i="1"/>
  <c r="E17" i="1" l="1"/>
  <c r="C17" i="1"/>
  <c r="F23" i="1" s="1"/>
  <c r="B15" i="1"/>
  <c r="C15" i="1"/>
  <c r="C16" i="1" s="1"/>
  <c r="B16" i="1" l="1"/>
  <c r="B18" i="1" s="1"/>
  <c r="CC24" i="1"/>
  <c r="CD24" i="1" s="1"/>
  <c r="C18" i="1"/>
  <c r="E16" i="1" l="1"/>
  <c r="E18" i="1" s="1"/>
  <c r="D32" i="1" s="1"/>
  <c r="D16" i="1"/>
  <c r="D18" i="1" s="1"/>
  <c r="D23" i="1"/>
  <c r="D24" i="1"/>
  <c r="D25" i="1"/>
  <c r="D31" i="1" l="1"/>
  <c r="D33" i="1"/>
  <c r="D28" i="1"/>
  <c r="D29" i="1"/>
  <c r="D27" i="1"/>
</calcChain>
</file>

<file path=xl/sharedStrings.xml><?xml version="1.0" encoding="utf-8"?>
<sst xmlns="http://schemas.openxmlformats.org/spreadsheetml/2006/main" count="83" uniqueCount="45">
  <si>
    <t>Podatnik</t>
  </si>
  <si>
    <t>Diałalność
gospodarcza</t>
  </si>
  <si>
    <t>Przychód</t>
  </si>
  <si>
    <t>Koszty</t>
  </si>
  <si>
    <t>Stawka ryczałtu</t>
  </si>
  <si>
    <t>Stawki ryczałtu</t>
  </si>
  <si>
    <t>PIT-11</t>
  </si>
  <si>
    <t>ZUS-51</t>
  </si>
  <si>
    <t>Składki Zus-51</t>
  </si>
  <si>
    <t>PIT37</t>
  </si>
  <si>
    <t>PIT36L + PIT37</t>
  </si>
  <si>
    <t>PIT28 + PIT37</t>
  </si>
  <si>
    <t>Opis wiersza</t>
  </si>
  <si>
    <t>PIT36 + PIT11</t>
  </si>
  <si>
    <t>Co składają małżonkowie</t>
  </si>
  <si>
    <t>Obciążenia fiskalne
Wspólny PIT</t>
  </si>
  <si>
    <t>Małzonek</t>
  </si>
  <si>
    <t>Małżonek</t>
  </si>
  <si>
    <t>PIT/37</t>
  </si>
  <si>
    <t>PIT/36 + PIT-11</t>
  </si>
  <si>
    <t>PIT/36L + PIT/37</t>
  </si>
  <si>
    <t>PIT/28 + PIT/37</t>
  </si>
  <si>
    <t xml:space="preserve"> Podstawa podatku</t>
  </si>
  <si>
    <t xml:space="preserve"> Podatek</t>
  </si>
  <si>
    <t xml:space="preserve"> Składka zdrowotna</t>
  </si>
  <si>
    <t xml:space="preserve"> Obciążenie fiskalne</t>
  </si>
  <si>
    <t xml:space="preserve"> Ulga dla klasy średniej</t>
  </si>
  <si>
    <t>P.U;.Kl.śr
podatnik</t>
  </si>
  <si>
    <t>P.U;.Kl.śr
małzonek</t>
  </si>
  <si>
    <t>połowa</t>
  </si>
  <si>
    <t>ulga</t>
  </si>
  <si>
    <t>podstawa
podatku</t>
  </si>
  <si>
    <t>podatek</t>
  </si>
  <si>
    <t>36+37</t>
  </si>
  <si>
    <t>36+36</t>
  </si>
  <si>
    <t>36L+36</t>
  </si>
  <si>
    <t>36L+37</t>
  </si>
  <si>
    <t>37+36</t>
  </si>
  <si>
    <t>Obciążenia fiskalne
małżonków
(Suma zeznań)</t>
  </si>
  <si>
    <t>Dane wprowadzamy w identyczny sposób dla podatnika i dla małżonka.
Wpisujemy przychód i koszty z dzałalności, stawkę ryczałtu którą będzie lub jest opodatkowany podatnik oraz przychód i koszty z innego źródła.
Kalkulator obliczy:
1. Obciążenia finansowe wyłącznie od przychodów z PIT-11 (oznaczone w tabeli jako PIT/37)
2. Obciążenia finansowe gdy podatnik wybierze PIT-36 z działalności i doda do niego przychody z PIT-11
3. Obciążenia finansowe gdy podatnik wybierze PIT-36L z działalności oraz dodatkowo złoży PIT-37 (przychody z PIT-11)
4. Obciążenia finansowe gdy podatnik wybierze PIT-28 z działalności oraz dodatkowo złoży PIT-37 (przychody z PIT-11)
Następnie obliczy sumę obciążeń finansowych przy założeniu odrębnie składanych zeznań, oraz obliczy obciążenia w przypadku jeśli od całoś lub część praychodów małżonkowie opodatkują na wspólnym zeznaniu PIT-37 lub PIT-36
Kolorem czerwonym i zielonym oznaczono najmniej korzystne i najlepsze wybory</t>
  </si>
  <si>
    <t>Tak</t>
  </si>
  <si>
    <t>Nie</t>
  </si>
  <si>
    <t>Czy obliczać
ZUS-51</t>
  </si>
  <si>
    <t>PIT-36 lub PIT-37</t>
  </si>
  <si>
    <t>PIT/36 lub PIT/37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</si>
</sst>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8" formatCode="#,##0.00\ &quot;zł&quot;;[Red]\-#,##0.00\ &quot;zł&quot;"/>
    <numFmt numFmtId="44" formatCode="_-* #,##0.00\ &quot;zł&quot;_-;\-* #,##0.00\ &quot;zł&quot;_-;_-* &quot;-&quot;??\ &quot;zł&quot;_-;_-@_-"/>
    <numFmt numFmtId="43" formatCode="_-* #,##0.00\ _z_ł_-;\-* #,##0.00\ _z_ł_-;_-* &quot;-&quot;??\ _z_ł_-;_-@_-"/>
    <numFmt numFmtId="164" formatCode="0.0%"/>
    <numFmt numFmtId="165" formatCode="#,##0.00\ &quot;zł&quot;"/>
  </numFmts>
  <fonts count="11" x14ac:knownFonts="1"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i/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20"/>
      <color theme="1"/>
      <name val="Calibri"/>
      <family val="2"/>
      <charset val="238"/>
      <scheme val="minor"/>
    </font>
    <font>
      <sz val="12"/>
      <color theme="1"/>
      <name val="Bookman Old Style"/>
      <family val="1"/>
      <charset val="238"/>
    </font>
  </fonts>
  <fills count="9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</borders>
  <cellStyleXfs count="3">
    <xf numFmtId="0" fontId="0" fillId="0" borderId="0"/>
    <xf numFmtId="0" fontId="3" fillId="0" borderId="5" applyNumberFormat="0" applyFill="0" applyAlignment="0" applyProtection="0"/>
    <xf numFmtId="0" fontId="4" fillId="0" borderId="6" applyNumberFormat="0" applyFill="0" applyAlignment="0" applyProtection="0"/>
  </cellStyleXfs>
  <cellXfs count="76">
    <xf numFmtId="0" fontId="0" fillId="0" borderId="0" xfId="0"/>
    <xf numFmtId="164" fontId="0" fillId="0" borderId="0" xfId="0" applyNumberFormat="1"/>
    <xf numFmtId="0" fontId="0" fillId="3" borderId="1" xfId="0" applyFill="1" applyBorder="1" applyAlignment="1">
      <alignment horizontal="center" vertical="center"/>
    </xf>
    <xf numFmtId="0" fontId="0" fillId="0" borderId="0" xfId="0" applyAlignment="1">
      <alignment horizontal="center"/>
    </xf>
    <xf numFmtId="43" fontId="2" fillId="3" borderId="1" xfId="0" applyNumberFormat="1" applyFont="1" applyFill="1" applyBorder="1" applyAlignment="1">
      <alignment vertical="center"/>
    </xf>
    <xf numFmtId="43" fontId="2" fillId="0" borderId="1" xfId="0" applyNumberFormat="1" applyFont="1" applyBorder="1" applyAlignment="1">
      <alignment vertical="center"/>
    </xf>
    <xf numFmtId="43" fontId="2" fillId="0" borderId="1" xfId="0" applyNumberFormat="1" applyFont="1" applyBorder="1" applyAlignment="1">
      <alignment horizontal="right" vertical="center"/>
    </xf>
    <xf numFmtId="0" fontId="0" fillId="3" borderId="4" xfId="0" applyFill="1" applyBorder="1" applyAlignment="1">
      <alignment horizontal="center" vertical="center"/>
    </xf>
    <xf numFmtId="43" fontId="2" fillId="0" borderId="4" xfId="0" applyNumberFormat="1" applyFont="1" applyBorder="1" applyAlignment="1">
      <alignment horizontal="right" vertical="center"/>
    </xf>
    <xf numFmtId="43" fontId="2" fillId="0" borderId="4" xfId="0" applyNumberFormat="1" applyFont="1" applyBorder="1" applyAlignment="1">
      <alignment vertical="center"/>
    </xf>
    <xf numFmtId="44" fontId="0" fillId="0" borderId="0" xfId="0" applyNumberFormat="1"/>
    <xf numFmtId="0" fontId="0" fillId="0" borderId="0" xfId="0" applyFill="1"/>
    <xf numFmtId="0" fontId="0" fillId="0" borderId="0" xfId="0" applyProtection="1"/>
    <xf numFmtId="0" fontId="0" fillId="0" borderId="0" xfId="0" applyAlignment="1" applyProtection="1">
      <alignment horizontal="center" vertical="center" wrapText="1"/>
    </xf>
    <xf numFmtId="0" fontId="0" fillId="0" borderId="0" xfId="0" applyAlignment="1" applyProtection="1">
      <alignment wrapText="1"/>
    </xf>
    <xf numFmtId="44" fontId="0" fillId="0" borderId="0" xfId="0" applyNumberFormat="1" applyProtection="1"/>
    <xf numFmtId="44" fontId="0" fillId="4" borderId="4" xfId="0" applyNumberFormat="1" applyFill="1" applyBorder="1" applyProtection="1">
      <protection locked="0"/>
    </xf>
    <xf numFmtId="44" fontId="0" fillId="4" borderId="1" xfId="0" applyNumberFormat="1" applyFill="1" applyBorder="1" applyProtection="1">
      <protection locked="0"/>
    </xf>
    <xf numFmtId="164" fontId="0" fillId="4" borderId="1" xfId="0" applyNumberFormat="1" applyFill="1" applyBorder="1" applyProtection="1">
      <protection locked="0"/>
    </xf>
    <xf numFmtId="0" fontId="3" fillId="2" borderId="1" xfId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9" fillId="0" borderId="0" xfId="0" applyFont="1"/>
    <xf numFmtId="0" fontId="0" fillId="7" borderId="0" xfId="0" applyFill="1"/>
    <xf numFmtId="8" fontId="0" fillId="7" borderId="0" xfId="0" applyNumberFormat="1" applyFill="1"/>
    <xf numFmtId="0" fontId="0" fillId="7" borderId="0" xfId="0" applyFill="1" applyBorder="1"/>
    <xf numFmtId="0" fontId="5" fillId="5" borderId="1" xfId="2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6" fillId="7" borderId="0" xfId="0" applyFont="1" applyFill="1" applyBorder="1" applyAlignment="1">
      <alignment horizontal="center" vertical="center" wrapText="1"/>
    </xf>
    <xf numFmtId="0" fontId="0" fillId="7" borderId="0" xfId="0" applyFont="1" applyFill="1" applyBorder="1" applyAlignment="1">
      <alignment horizontal="center" vertical="center"/>
    </xf>
    <xf numFmtId="0" fontId="0" fillId="7" borderId="0" xfId="0" applyFill="1" applyBorder="1" applyAlignment="1">
      <alignment horizontal="center" vertical="center"/>
    </xf>
    <xf numFmtId="0" fontId="2" fillId="7" borderId="0" xfId="0" applyFont="1" applyFill="1" applyBorder="1" applyAlignment="1">
      <alignment horizontal="center"/>
    </xf>
    <xf numFmtId="0" fontId="2" fillId="6" borderId="20" xfId="0" applyFont="1" applyFill="1" applyBorder="1" applyAlignment="1">
      <alignment horizontal="center" vertical="center"/>
    </xf>
    <xf numFmtId="0" fontId="2" fillId="6" borderId="21" xfId="0" applyFont="1" applyFill="1" applyBorder="1" applyAlignment="1">
      <alignment horizontal="center" vertical="center"/>
    </xf>
    <xf numFmtId="165" fontId="0" fillId="7" borderId="0" xfId="0" applyNumberFormat="1" applyFill="1" applyBorder="1" applyAlignment="1"/>
    <xf numFmtId="0" fontId="0" fillId="7" borderId="0" xfId="0" applyFill="1" applyBorder="1" applyAlignment="1">
      <alignment horizontal="left" vertical="top" wrapText="1"/>
    </xf>
    <xf numFmtId="0" fontId="2" fillId="3" borderId="1" xfId="0" applyFont="1" applyFill="1" applyBorder="1" applyAlignment="1">
      <alignment horizontal="center" vertical="center"/>
    </xf>
    <xf numFmtId="165" fontId="10" fillId="3" borderId="1" xfId="0" applyNumberFormat="1" applyFont="1" applyFill="1" applyBorder="1"/>
    <xf numFmtId="0" fontId="2" fillId="7" borderId="0" xfId="0" applyFont="1" applyFill="1" applyBorder="1" applyAlignment="1">
      <alignment horizontal="center"/>
    </xf>
    <xf numFmtId="165" fontId="10" fillId="3" borderId="19" xfId="0" applyNumberFormat="1" applyFont="1" applyFill="1" applyBorder="1"/>
    <xf numFmtId="165" fontId="10" fillId="3" borderId="18" xfId="0" applyNumberFormat="1" applyFont="1" applyFill="1" applyBorder="1"/>
    <xf numFmtId="165" fontId="0" fillId="7" borderId="0" xfId="0" applyNumberFormat="1" applyFill="1" applyBorder="1"/>
    <xf numFmtId="0" fontId="7" fillId="5" borderId="1" xfId="0" applyFont="1" applyFill="1" applyBorder="1" applyAlignment="1">
      <alignment horizontal="left" vertical="center"/>
    </xf>
    <xf numFmtId="0" fontId="6" fillId="6" borderId="7" xfId="0" applyFont="1" applyFill="1" applyBorder="1" applyAlignment="1">
      <alignment horizontal="center" vertical="center"/>
    </xf>
    <xf numFmtId="0" fontId="6" fillId="6" borderId="9" xfId="0" applyFont="1" applyFill="1" applyBorder="1" applyAlignment="1">
      <alignment horizontal="center" vertical="center"/>
    </xf>
    <xf numFmtId="0" fontId="6" fillId="6" borderId="10" xfId="0" applyFont="1" applyFill="1" applyBorder="1" applyAlignment="1">
      <alignment horizontal="center" vertical="center" wrapText="1"/>
    </xf>
    <xf numFmtId="0" fontId="6" fillId="6" borderId="11" xfId="0" applyFont="1" applyFill="1" applyBorder="1" applyAlignment="1">
      <alignment horizontal="center" vertical="center" wrapText="1"/>
    </xf>
    <xf numFmtId="0" fontId="6" fillId="6" borderId="13" xfId="0" applyFont="1" applyFill="1" applyBorder="1" applyAlignment="1">
      <alignment horizontal="center" vertical="center" wrapText="1"/>
    </xf>
    <xf numFmtId="0" fontId="6" fillId="6" borderId="0" xfId="0" applyFont="1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0" fontId="3" fillId="2" borderId="1" xfId="1" applyFill="1" applyBorder="1" applyAlignment="1">
      <alignment horizontal="center" vertical="center"/>
    </xf>
    <xf numFmtId="44" fontId="1" fillId="4" borderId="3" xfId="0" applyNumberFormat="1" applyFont="1" applyFill="1" applyBorder="1" applyAlignment="1">
      <alignment vertical="center"/>
    </xf>
    <xf numFmtId="44" fontId="1" fillId="4" borderId="4" xfId="0" applyNumberFormat="1" applyFont="1" applyFill="1" applyBorder="1" applyAlignment="1">
      <alignment vertical="center"/>
    </xf>
    <xf numFmtId="44" fontId="1" fillId="4" borderId="2" xfId="0" applyNumberFormat="1" applyFont="1" applyFill="1" applyBorder="1" applyAlignment="1">
      <alignment vertical="center"/>
    </xf>
    <xf numFmtId="0" fontId="1" fillId="4" borderId="4" xfId="0" applyFont="1" applyFill="1" applyBorder="1" applyAlignment="1">
      <alignment vertical="center"/>
    </xf>
    <xf numFmtId="0" fontId="9" fillId="4" borderId="2" xfId="0" applyFont="1" applyFill="1" applyBorder="1" applyAlignment="1" applyProtection="1">
      <alignment horizontal="center" vertical="center"/>
      <protection locked="0"/>
    </xf>
    <xf numFmtId="0" fontId="9" fillId="4" borderId="3" xfId="0" applyFont="1" applyFill="1" applyBorder="1" applyAlignment="1" applyProtection="1">
      <alignment horizontal="center" vertical="center"/>
      <protection locked="0"/>
    </xf>
    <xf numFmtId="0" fontId="9" fillId="4" borderId="4" xfId="0" applyFont="1" applyFill="1" applyBorder="1" applyAlignment="1" applyProtection="1">
      <alignment horizontal="center" vertical="center"/>
      <protection locked="0"/>
    </xf>
    <xf numFmtId="0" fontId="0" fillId="8" borderId="10" xfId="0" applyFill="1" applyBorder="1" applyAlignment="1">
      <alignment horizontal="left" vertical="top" wrapText="1"/>
    </xf>
    <xf numFmtId="0" fontId="0" fillId="8" borderId="11" xfId="0" applyFill="1" applyBorder="1" applyAlignment="1">
      <alignment horizontal="left" vertical="top" wrapText="1"/>
    </xf>
    <xf numFmtId="0" fontId="0" fillId="8" borderId="12" xfId="0" applyFill="1" applyBorder="1" applyAlignment="1">
      <alignment horizontal="left" vertical="top" wrapText="1"/>
    </xf>
    <xf numFmtId="0" fontId="0" fillId="8" borderId="13" xfId="0" applyFill="1" applyBorder="1" applyAlignment="1">
      <alignment horizontal="left" vertical="top" wrapText="1"/>
    </xf>
    <xf numFmtId="0" fontId="0" fillId="8" borderId="0" xfId="0" applyFill="1" applyBorder="1" applyAlignment="1">
      <alignment horizontal="left" vertical="top" wrapText="1"/>
    </xf>
    <xf numFmtId="0" fontId="0" fillId="8" borderId="14" xfId="0" applyFill="1" applyBorder="1" applyAlignment="1">
      <alignment horizontal="left" vertical="top" wrapText="1"/>
    </xf>
    <xf numFmtId="0" fontId="0" fillId="8" borderId="15" xfId="0" applyFill="1" applyBorder="1" applyAlignment="1">
      <alignment horizontal="left" vertical="top" wrapText="1"/>
    </xf>
    <xf numFmtId="0" fontId="0" fillId="8" borderId="16" xfId="0" applyFill="1" applyBorder="1" applyAlignment="1">
      <alignment horizontal="left" vertical="top" wrapText="1"/>
    </xf>
    <xf numFmtId="0" fontId="0" fillId="8" borderId="17" xfId="0" applyFill="1" applyBorder="1" applyAlignment="1">
      <alignment horizontal="left" vertical="top" wrapText="1"/>
    </xf>
    <xf numFmtId="0" fontId="6" fillId="6" borderId="1" xfId="0" applyFont="1" applyFill="1" applyBorder="1" applyAlignment="1">
      <alignment horizontal="center" vertical="center" wrapText="1"/>
    </xf>
    <xf numFmtId="0" fontId="6" fillId="6" borderId="2" xfId="0" applyFont="1" applyFill="1" applyBorder="1" applyAlignment="1">
      <alignment horizontal="center" vertical="center" wrapText="1"/>
    </xf>
    <xf numFmtId="0" fontId="0" fillId="7" borderId="13" xfId="0" applyFill="1" applyBorder="1" applyAlignment="1">
      <alignment horizontal="center"/>
    </xf>
    <xf numFmtId="0" fontId="7" fillId="5" borderId="4" xfId="0" applyFont="1" applyFill="1" applyBorder="1" applyAlignment="1">
      <alignment horizontal="left" vertical="center"/>
    </xf>
    <xf numFmtId="44" fontId="7" fillId="5" borderId="7" xfId="0" applyNumberFormat="1" applyFont="1" applyFill="1" applyBorder="1" applyAlignment="1">
      <alignment horizontal="left" vertical="center"/>
    </xf>
    <xf numFmtId="44" fontId="7" fillId="5" borderId="8" xfId="0" applyNumberFormat="1" applyFont="1" applyFill="1" applyBorder="1" applyAlignment="1">
      <alignment horizontal="left" vertical="center"/>
    </xf>
    <xf numFmtId="0" fontId="5" fillId="5" borderId="1" xfId="2" applyFont="1" applyFill="1" applyBorder="1" applyAlignment="1">
      <alignment horizontal="center" vertical="center"/>
    </xf>
    <xf numFmtId="44" fontId="7" fillId="5" borderId="1" xfId="0" applyNumberFormat="1" applyFont="1" applyFill="1" applyBorder="1" applyAlignment="1">
      <alignment horizontal="left" vertical="center"/>
    </xf>
  </cellXfs>
  <cellStyles count="3">
    <cellStyle name="Nagłówek 1" xfId="1" builtinId="16"/>
    <cellStyle name="Nagłówek 2" xfId="2" builtinId="17"/>
    <cellStyle name="Normalny" xfId="0" builtinId="0"/>
  </cellStyles>
  <dxfs count="6">
    <dxf>
      <fill>
        <patternFill>
          <bgColor rgb="FF92D050"/>
        </patternFill>
      </fill>
    </dxf>
    <dxf>
      <fill>
        <patternFill>
          <bgColor rgb="FFFF66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colors>
    <mruColors>
      <color rgb="FFFFFFCC"/>
      <color rgb="FFFF660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G109"/>
  <sheetViews>
    <sheetView tabSelected="1" workbookViewId="0">
      <selection activeCell="D5" sqref="D5"/>
    </sheetView>
  </sheetViews>
  <sheetFormatPr defaultRowHeight="15" x14ac:dyDescent="0.25"/>
  <cols>
    <col min="1" max="1" width="3.140625" customWidth="1"/>
    <col min="2" max="3" width="19.42578125" customWidth="1"/>
    <col min="4" max="4" width="18" customWidth="1"/>
    <col min="5" max="5" width="19.85546875" customWidth="1"/>
    <col min="6" max="6" width="14.85546875" customWidth="1"/>
    <col min="7" max="7" width="17.140625" customWidth="1"/>
    <col min="8" max="8" width="9.7109375" customWidth="1"/>
    <col min="9" max="9" width="18.7109375" customWidth="1"/>
    <col min="10" max="10" width="16" customWidth="1"/>
    <col min="11" max="11" width="17.5703125" customWidth="1"/>
    <col min="12" max="12" width="16.7109375" customWidth="1"/>
    <col min="13" max="13" width="14" customWidth="1"/>
    <col min="14" max="14" width="16.5703125" customWidth="1"/>
    <col min="78" max="78" width="9.140625" customWidth="1"/>
    <col min="79" max="79" width="0.5703125" hidden="1" customWidth="1"/>
    <col min="80" max="80" width="0.140625" hidden="1" customWidth="1"/>
    <col min="81" max="81" width="14" hidden="1" customWidth="1"/>
    <col min="82" max="82" width="22.140625" hidden="1" customWidth="1"/>
    <col min="83" max="83" width="0.140625" hidden="1" customWidth="1"/>
    <col min="84" max="84" width="20.42578125" hidden="1" customWidth="1"/>
  </cols>
  <sheetData>
    <row r="1" spans="1:84" x14ac:dyDescent="0.25">
      <c r="A1" s="22"/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  <c r="AR1" s="22"/>
      <c r="AS1" s="22"/>
      <c r="AT1" s="22"/>
      <c r="AU1" s="22"/>
      <c r="AV1" s="22"/>
      <c r="AW1" s="22"/>
      <c r="AX1" s="22"/>
      <c r="AY1" s="22"/>
      <c r="AZ1" s="22"/>
      <c r="BA1" s="22"/>
      <c r="BB1" s="22"/>
      <c r="BC1" s="22"/>
    </row>
    <row r="2" spans="1:84" ht="12.75" customHeight="1" x14ac:dyDescent="0.25">
      <c r="A2" s="22"/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22"/>
      <c r="AI2" s="22"/>
      <c r="AJ2" s="22"/>
      <c r="AK2" s="22"/>
      <c r="AL2" s="22"/>
      <c r="AM2" s="22"/>
      <c r="AN2" s="22"/>
      <c r="AO2" s="22"/>
      <c r="AP2" s="22"/>
      <c r="AQ2" s="22"/>
      <c r="AR2" s="22"/>
      <c r="AS2" s="22"/>
      <c r="AT2" s="22"/>
      <c r="AU2" s="22"/>
      <c r="AV2" s="22"/>
      <c r="AW2" s="22"/>
      <c r="AX2" s="22"/>
      <c r="AY2" s="22"/>
      <c r="AZ2" s="22"/>
      <c r="BA2" s="22"/>
      <c r="BB2" s="22"/>
      <c r="BC2" s="22"/>
    </row>
    <row r="3" spans="1:84" hidden="1" x14ac:dyDescent="0.25"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2"/>
      <c r="AR3" s="22"/>
      <c r="AS3" s="22"/>
      <c r="AT3" s="22"/>
      <c r="AU3" s="22"/>
      <c r="AV3" s="22"/>
      <c r="AW3" s="22"/>
      <c r="AX3" s="22"/>
      <c r="AY3" s="22"/>
      <c r="AZ3" s="22"/>
      <c r="BA3" s="22"/>
      <c r="BB3" s="22"/>
      <c r="BC3" s="22"/>
    </row>
    <row r="4" spans="1:84" ht="27" customHeight="1" x14ac:dyDescent="0.25">
      <c r="B4" s="51" t="s">
        <v>0</v>
      </c>
      <c r="C4" s="51"/>
      <c r="D4" s="51"/>
      <c r="E4" s="19" t="s">
        <v>7</v>
      </c>
      <c r="F4" s="20" t="s">
        <v>42</v>
      </c>
      <c r="G4" s="22"/>
      <c r="H4" s="22"/>
      <c r="I4" s="51" t="s">
        <v>17</v>
      </c>
      <c r="J4" s="51"/>
      <c r="K4" s="51"/>
      <c r="L4" s="19" t="s">
        <v>7</v>
      </c>
      <c r="M4" s="20" t="s">
        <v>42</v>
      </c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2"/>
      <c r="AS4" s="22"/>
      <c r="AT4" s="22"/>
      <c r="AU4" s="22"/>
      <c r="AV4" s="22"/>
      <c r="AW4" s="22"/>
      <c r="AX4" s="22"/>
      <c r="AY4" s="22"/>
      <c r="AZ4" s="22"/>
      <c r="BA4" s="22"/>
      <c r="BB4" s="22"/>
      <c r="BC4" s="22"/>
    </row>
    <row r="5" spans="1:84" x14ac:dyDescent="0.25">
      <c r="A5" s="22"/>
      <c r="B5" s="48" t="s">
        <v>1</v>
      </c>
      <c r="C5" s="7" t="s">
        <v>2</v>
      </c>
      <c r="D5" s="16">
        <v>120000</v>
      </c>
      <c r="E5" s="52">
        <f>IF(F5="Tak",IF(D5&gt;0.1,13490.76,0),0)</f>
        <v>13490.76</v>
      </c>
      <c r="F5" s="56" t="s">
        <v>40</v>
      </c>
      <c r="G5" s="70"/>
      <c r="H5" s="22"/>
      <c r="I5" s="48" t="s">
        <v>1</v>
      </c>
      <c r="J5" s="7" t="s">
        <v>2</v>
      </c>
      <c r="K5" s="16">
        <v>0</v>
      </c>
      <c r="L5" s="52">
        <f>IF(M5="Tak",IF(K5&gt;0.1,13490.76,0),0)</f>
        <v>0</v>
      </c>
      <c r="M5" s="56" t="s">
        <v>40</v>
      </c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2"/>
      <c r="AS5" s="22"/>
      <c r="AT5" s="22"/>
      <c r="AU5" s="22"/>
      <c r="AV5" s="22"/>
      <c r="AW5" s="22"/>
      <c r="AX5" s="22"/>
      <c r="AY5" s="22"/>
      <c r="AZ5" s="22"/>
      <c r="BA5" s="22"/>
      <c r="BB5" s="22"/>
      <c r="BC5" s="22"/>
    </row>
    <row r="6" spans="1:84" x14ac:dyDescent="0.25">
      <c r="A6" s="22"/>
      <c r="B6" s="48"/>
      <c r="C6" s="2" t="s">
        <v>3</v>
      </c>
      <c r="D6" s="17">
        <v>5000</v>
      </c>
      <c r="E6" s="52"/>
      <c r="F6" s="57"/>
      <c r="G6" s="70"/>
      <c r="H6" s="22"/>
      <c r="I6" s="48"/>
      <c r="J6" s="2" t="s">
        <v>3</v>
      </c>
      <c r="K6" s="17">
        <v>0</v>
      </c>
      <c r="L6" s="52"/>
      <c r="M6" s="57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2"/>
      <c r="AS6" s="22"/>
      <c r="AT6" s="22"/>
      <c r="AU6" s="22"/>
      <c r="AV6" s="22"/>
      <c r="AW6" s="22"/>
      <c r="AX6" s="22"/>
      <c r="AY6" s="22"/>
      <c r="AZ6" s="22"/>
      <c r="BA6" s="22"/>
      <c r="BB6" s="22"/>
      <c r="BC6" s="22"/>
    </row>
    <row r="7" spans="1:84" x14ac:dyDescent="0.25">
      <c r="A7" s="22"/>
      <c r="B7" s="49"/>
      <c r="C7" s="2" t="s">
        <v>4</v>
      </c>
      <c r="D7" s="18">
        <v>0.12</v>
      </c>
      <c r="E7" s="53"/>
      <c r="F7" s="58"/>
      <c r="G7" s="70"/>
      <c r="H7" s="22"/>
      <c r="I7" s="49"/>
      <c r="J7" s="2" t="s">
        <v>4</v>
      </c>
      <c r="K7" s="18">
        <v>0.125</v>
      </c>
      <c r="L7" s="53"/>
      <c r="M7" s="58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2"/>
      <c r="AL7" s="22"/>
      <c r="AM7" s="22"/>
      <c r="AN7" s="22"/>
      <c r="AO7" s="22"/>
      <c r="AP7" s="22"/>
      <c r="AQ7" s="22"/>
      <c r="AR7" s="22"/>
      <c r="AS7" s="22"/>
      <c r="AT7" s="22"/>
      <c r="AU7" s="22"/>
      <c r="AV7" s="22"/>
      <c r="AW7" s="22"/>
      <c r="AX7" s="22"/>
      <c r="AY7" s="22"/>
      <c r="AZ7" s="22"/>
      <c r="BA7" s="22"/>
      <c r="BB7" s="22"/>
      <c r="BC7" s="22"/>
    </row>
    <row r="8" spans="1:84" x14ac:dyDescent="0.25">
      <c r="A8" s="22"/>
      <c r="B8" s="50" t="s">
        <v>6</v>
      </c>
      <c r="C8" s="2" t="s">
        <v>2</v>
      </c>
      <c r="D8" s="17">
        <v>0</v>
      </c>
      <c r="E8" s="54">
        <f>IF(F8="Tak",MIN(D8,177660)*13.71%,0)</f>
        <v>0</v>
      </c>
      <c r="F8" s="56" t="s">
        <v>40</v>
      </c>
      <c r="G8" s="22"/>
      <c r="H8" s="22"/>
      <c r="I8" s="50" t="s">
        <v>6</v>
      </c>
      <c r="J8" s="2" t="s">
        <v>2</v>
      </c>
      <c r="K8" s="17">
        <v>0</v>
      </c>
      <c r="L8" s="54">
        <f>IF(M8="Tak",MIN(K8,177660)*13.71%,0)</f>
        <v>0</v>
      </c>
      <c r="M8" s="56" t="s">
        <v>40</v>
      </c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2"/>
      <c r="AL8" s="22"/>
      <c r="AM8" s="22"/>
      <c r="AN8" s="22"/>
      <c r="AO8" s="22"/>
      <c r="AP8" s="22"/>
      <c r="AQ8" s="22"/>
      <c r="AR8" s="22"/>
      <c r="AS8" s="22"/>
      <c r="AT8" s="22"/>
      <c r="AU8" s="22"/>
      <c r="AV8" s="22"/>
      <c r="AW8" s="22"/>
      <c r="AX8" s="22"/>
      <c r="AY8" s="22"/>
      <c r="AZ8" s="22"/>
      <c r="BA8" s="22"/>
      <c r="BB8" s="22"/>
      <c r="BC8" s="22"/>
    </row>
    <row r="9" spans="1:84" x14ac:dyDescent="0.25">
      <c r="A9" s="22"/>
      <c r="B9" s="49"/>
      <c r="C9" s="2" t="s">
        <v>3</v>
      </c>
      <c r="D9" s="17">
        <v>0</v>
      </c>
      <c r="E9" s="55"/>
      <c r="F9" s="58"/>
      <c r="G9" s="22"/>
      <c r="H9" s="22"/>
      <c r="I9" s="49"/>
      <c r="J9" s="2" t="s">
        <v>3</v>
      </c>
      <c r="K9" s="17">
        <v>0</v>
      </c>
      <c r="L9" s="55"/>
      <c r="M9" s="58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2"/>
      <c r="AS9" s="22"/>
      <c r="AT9" s="22"/>
      <c r="AU9" s="22"/>
      <c r="AV9" s="22"/>
      <c r="AW9" s="22"/>
      <c r="AX9" s="22"/>
      <c r="AY9" s="22"/>
      <c r="AZ9" s="22"/>
      <c r="BA9" s="22"/>
      <c r="BB9" s="22"/>
      <c r="BC9" s="22"/>
    </row>
    <row r="10" spans="1:84" ht="24.75" customHeight="1" x14ac:dyDescent="0.25">
      <c r="A10" s="22"/>
      <c r="B10" s="22"/>
      <c r="C10" s="22"/>
      <c r="D10" s="22"/>
      <c r="E10" s="24"/>
      <c r="F10" s="22"/>
      <c r="G10" s="22"/>
      <c r="H10" s="22"/>
      <c r="I10" s="22"/>
      <c r="J10" s="22"/>
      <c r="K10" s="22"/>
      <c r="L10" s="24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2"/>
      <c r="AL10" s="22"/>
      <c r="AM10" s="22"/>
      <c r="AN10" s="22"/>
      <c r="AO10" s="22"/>
      <c r="AP10" s="22"/>
      <c r="AQ10" s="22"/>
      <c r="AR10" s="22"/>
      <c r="AS10" s="22"/>
      <c r="AT10" s="22"/>
      <c r="AU10" s="22"/>
      <c r="AV10" s="22"/>
      <c r="AW10" s="22"/>
      <c r="AX10" s="22"/>
      <c r="AY10" s="22"/>
      <c r="AZ10" s="22"/>
      <c r="BA10" s="22"/>
      <c r="BB10" s="22"/>
      <c r="BC10" s="22"/>
    </row>
    <row r="11" spans="1:84" hidden="1" x14ac:dyDescent="0.25">
      <c r="A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2"/>
      <c r="AL11" s="22"/>
      <c r="AM11" s="22"/>
      <c r="AN11" s="22"/>
      <c r="AO11" s="22"/>
      <c r="AP11" s="22"/>
      <c r="AQ11" s="22"/>
      <c r="AR11" s="22"/>
      <c r="AS11" s="22"/>
      <c r="AT11" s="22"/>
      <c r="AU11" s="22"/>
      <c r="AV11" s="22"/>
      <c r="AW11" s="22"/>
      <c r="AX11" s="22"/>
      <c r="AY11" s="22"/>
      <c r="AZ11" s="22"/>
      <c r="BA11" s="22"/>
      <c r="BB11" s="22"/>
      <c r="BC11" s="22"/>
    </row>
    <row r="12" spans="1:84" ht="26.25" customHeight="1" x14ac:dyDescent="0.25">
      <c r="A12" s="22"/>
      <c r="B12" s="25" t="s">
        <v>18</v>
      </c>
      <c r="C12" s="25" t="s">
        <v>19</v>
      </c>
      <c r="D12" s="25" t="s">
        <v>20</v>
      </c>
      <c r="E12" s="25" t="s">
        <v>21</v>
      </c>
      <c r="F12" s="74" t="s">
        <v>12</v>
      </c>
      <c r="G12" s="74"/>
      <c r="H12" s="22"/>
      <c r="I12" s="25" t="s">
        <v>9</v>
      </c>
      <c r="J12" s="25" t="s">
        <v>13</v>
      </c>
      <c r="K12" s="25" t="s">
        <v>10</v>
      </c>
      <c r="L12" s="25" t="s">
        <v>11</v>
      </c>
      <c r="M12" s="74" t="s">
        <v>12</v>
      </c>
      <c r="N12" s="74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2"/>
      <c r="AS12" s="22"/>
      <c r="AT12" s="22"/>
      <c r="AU12" s="22"/>
      <c r="AV12" s="22"/>
      <c r="AW12" s="22"/>
      <c r="AX12" s="22"/>
      <c r="AY12" s="22"/>
      <c r="AZ12" s="22"/>
      <c r="BA12" s="22"/>
      <c r="BB12" s="22"/>
      <c r="BC12" s="22"/>
      <c r="CB12" s="12"/>
      <c r="CC12" s="13" t="s">
        <v>27</v>
      </c>
      <c r="CD12" s="14" t="s">
        <v>28</v>
      </c>
      <c r="CE12" s="12" t="s">
        <v>29</v>
      </c>
      <c r="CF12" s="12" t="s">
        <v>30</v>
      </c>
    </row>
    <row r="13" spans="1:84" ht="24.95" customHeight="1" x14ac:dyDescent="0.25">
      <c r="A13" s="22"/>
      <c r="B13" s="8">
        <f>ROUND(IF(AND(D8&gt;=68412, D8&lt;=102588),(D8*6.68/100-4566)/0.17,IF(AND(D8&gt;=102588,D8&lt;=133692),(-D8*7.35/100+9829)/0.17,0)),2)</f>
        <v>0</v>
      </c>
      <c r="C13" s="8">
        <f>ROUND(IF(AND((D8+MAX(D5-D6,0))&gt;=68412, (D8+MAX(D5-D6,0))&lt;=102588),((D8+MAX(D5-D6,0))*6.68/100-4566)/0.17,IF(AND(D8+MAX(D5-D6,0)&gt;=102588,D8+MAX(D5-D6,0)&lt;=133692),(-(D8+MAX(D5-D6,0))*7.35/100+9829)/0.17,0)),2)</f>
        <v>8097.06</v>
      </c>
      <c r="D13" s="8">
        <f>B13</f>
        <v>0</v>
      </c>
      <c r="E13" s="8">
        <v>0</v>
      </c>
      <c r="F13" s="71" t="s">
        <v>26</v>
      </c>
      <c r="G13" s="71"/>
      <c r="H13" s="22"/>
      <c r="I13" s="9">
        <f>ROUND(IF(AND(K8&gt;=68412, K8&lt;=102588),(K8*6.68/100-4566)/0.17,IF(AND(K8&gt;=102588,K8&lt;=133692),(-K8*7.35/100+9829)/0.17,0)),2)</f>
        <v>0</v>
      </c>
      <c r="J13" s="9">
        <f>ROUND(IF(AND((K8+MAX(K5-K6,0))&gt;=68412, (K8+MAX(K5-K6,0))&lt;=102588),((K8+MAX(K5-K6,0))*6.68/100-4566)/0.17,IF(AND(K8+MAX(K5-K6,0)&gt;=102588,K8+MAX(K5-K6,0)&lt;=133692),(-(K8+MAX(K5-K6,0))*7.35/100+9829)/0.17,0)),2)</f>
        <v>0</v>
      </c>
      <c r="K13" s="9">
        <f>I13</f>
        <v>0</v>
      </c>
      <c r="L13" s="9">
        <v>0</v>
      </c>
      <c r="M13" s="71" t="s">
        <v>26</v>
      </c>
      <c r="N13" s="71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2"/>
      <c r="AL13" s="22"/>
      <c r="AM13" s="22"/>
      <c r="AN13" s="22"/>
      <c r="AO13" s="22"/>
      <c r="AP13" s="22"/>
      <c r="AQ13" s="22"/>
      <c r="AR13" s="22"/>
      <c r="AS13" s="22"/>
      <c r="AT13" s="22"/>
      <c r="AU13" s="22"/>
      <c r="AV13" s="22"/>
      <c r="AW13" s="22"/>
      <c r="AX13" s="22"/>
      <c r="AY13" s="22"/>
      <c r="AZ13" s="22"/>
      <c r="BA13" s="22"/>
      <c r="BB13" s="22"/>
      <c r="BC13" s="22"/>
      <c r="CB13" s="12" t="s">
        <v>34</v>
      </c>
      <c r="CC13" s="15">
        <f>MAX(D5-D6,0)+D8</f>
        <v>115000</v>
      </c>
      <c r="CD13" s="15">
        <f>MAX(K5-K6,0)+K8</f>
        <v>0</v>
      </c>
      <c r="CE13" s="15">
        <f>(CC13+CD13)/2</f>
        <v>57500</v>
      </c>
      <c r="CF13" s="15">
        <f>ROUND(IF(AND(CE13&gt;=68412, CE13&lt;=102588),(CE13*6.68/100-4566)/0.17,IF(AND(CE13&gt;=102588,CE13&lt;=133692),(-CE13*7.35/100+9829)/0.17,0)),2)</f>
        <v>0</v>
      </c>
    </row>
    <row r="14" spans="1:84" ht="24.95" customHeight="1" x14ac:dyDescent="0.25">
      <c r="A14" s="22"/>
      <c r="B14" s="6">
        <f>E8</f>
        <v>0</v>
      </c>
      <c r="C14" s="6">
        <f>E8+E5</f>
        <v>13490.76</v>
      </c>
      <c r="D14" s="6">
        <f>E8+E5</f>
        <v>13490.76</v>
      </c>
      <c r="E14" s="6">
        <f>E5+E8</f>
        <v>13490.76</v>
      </c>
      <c r="F14" s="72" t="s">
        <v>8</v>
      </c>
      <c r="G14" s="73"/>
      <c r="H14" s="22"/>
      <c r="I14" s="5">
        <f>L8</f>
        <v>0</v>
      </c>
      <c r="J14" s="5">
        <f>L8+L5</f>
        <v>0</v>
      </c>
      <c r="K14" s="5">
        <f>L8+L5</f>
        <v>0</v>
      </c>
      <c r="L14" s="5">
        <f>L5+L8</f>
        <v>0</v>
      </c>
      <c r="M14" s="75" t="s">
        <v>8</v>
      </c>
      <c r="N14" s="75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  <c r="AF14" s="22"/>
      <c r="AG14" s="22"/>
      <c r="AH14" s="22"/>
      <c r="AI14" s="22"/>
      <c r="AJ14" s="22"/>
      <c r="AK14" s="22"/>
      <c r="AL14" s="22"/>
      <c r="AM14" s="22"/>
      <c r="AN14" s="22"/>
      <c r="AO14" s="22"/>
      <c r="AP14" s="22"/>
      <c r="AQ14" s="22"/>
      <c r="AR14" s="22"/>
      <c r="AS14" s="22"/>
      <c r="AT14" s="22"/>
      <c r="AU14" s="22"/>
      <c r="AV14" s="22"/>
      <c r="AW14" s="22"/>
      <c r="AX14" s="22"/>
      <c r="AY14" s="22"/>
      <c r="AZ14" s="22"/>
      <c r="BA14" s="22"/>
      <c r="BB14" s="22"/>
      <c r="BC14" s="22"/>
      <c r="CB14" s="12" t="s">
        <v>33</v>
      </c>
      <c r="CC14" s="15">
        <f>CC13</f>
        <v>115000</v>
      </c>
      <c r="CD14" s="15">
        <f>K8</f>
        <v>0</v>
      </c>
      <c r="CE14" s="15">
        <f>(CC14+CD14)/2</f>
        <v>57500</v>
      </c>
      <c r="CF14" s="15">
        <f>ROUND(IF(AND(CE14&gt;=68412, CE14&lt;=102588),(CE14*6.68/100-4566)/0.17,IF(AND(CE14&gt;=102588,CE14&lt;=133692),(-CE14*7.35/100+9829)/0.17,0)),2)</f>
        <v>0</v>
      </c>
    </row>
    <row r="15" spans="1:84" ht="24.95" customHeight="1" x14ac:dyDescent="0.25">
      <c r="A15" s="22"/>
      <c r="B15" s="6">
        <f>ROUND(MAX(D8-B13-B14-D9,0),0)</f>
        <v>0</v>
      </c>
      <c r="C15" s="6">
        <f>ROUND(MAX(MAX(D8-D9,0) + MAX(D5-D6,0) - C13-C14,0),0)</f>
        <v>93412</v>
      </c>
      <c r="D15" s="6"/>
      <c r="E15" s="6"/>
      <c r="F15" s="41" t="s">
        <v>22</v>
      </c>
      <c r="G15" s="41"/>
      <c r="H15" s="22"/>
      <c r="I15" s="5">
        <f>ROUND(MAX(K8-I13-I14-K9,0),0)</f>
        <v>0</v>
      </c>
      <c r="J15" s="5">
        <f>ROUND(MAX(MAX(K8-K9,0) + MAX(K5-K6,0) - J13-J14,0),0)</f>
        <v>0</v>
      </c>
      <c r="K15" s="5"/>
      <c r="L15" s="5"/>
      <c r="M15" s="41" t="s">
        <v>22</v>
      </c>
      <c r="N15" s="41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2"/>
      <c r="AS15" s="22"/>
      <c r="AT15" s="22"/>
      <c r="AU15" s="22"/>
      <c r="AV15" s="22"/>
      <c r="AW15" s="22"/>
      <c r="AX15" s="22"/>
      <c r="AY15" s="22"/>
      <c r="AZ15" s="22"/>
      <c r="BA15" s="22"/>
      <c r="BB15" s="22"/>
      <c r="BC15" s="22"/>
      <c r="CB15" s="12" t="s">
        <v>35</v>
      </c>
      <c r="CC15" s="15">
        <f>D8</f>
        <v>0</v>
      </c>
      <c r="CD15" s="15">
        <f>MAX(K5-K6,0)+K8</f>
        <v>0</v>
      </c>
      <c r="CE15" s="15">
        <f>(CC15+CD15)/2</f>
        <v>0</v>
      </c>
      <c r="CF15" s="15">
        <f>ROUND(IF(AND(CE15&gt;=68412, CE15&lt;=102588),(CE15*6.68/100-4566)/0.17,IF(AND(CE15&gt;=102588,CE15&lt;=133692),(-CE15*7.35/100+9829)/0.17,0)),2)</f>
        <v>0</v>
      </c>
    </row>
    <row r="16" spans="1:84" ht="24.95" customHeight="1" x14ac:dyDescent="0.25">
      <c r="A16" s="22"/>
      <c r="B16" s="6">
        <f>MAX(IF(B15&lt;=120000,B15*0.17-5100,(B15-120000)*0.32+15300),0)</f>
        <v>0</v>
      </c>
      <c r="C16" s="6">
        <f>MAX(IF(C15&lt;=120000,C15*0.17-5100,(C15-120000)*0.32+15300),0)</f>
        <v>10780.04</v>
      </c>
      <c r="D16" s="6">
        <f>ROUND(MAX(D5-D6-E5,0),0)*19%+B16</f>
        <v>19286.71</v>
      </c>
      <c r="E16" s="6">
        <f>B16+MAX((D5-E5)*D7,0)</f>
        <v>12781.1088</v>
      </c>
      <c r="F16" s="41" t="s">
        <v>23</v>
      </c>
      <c r="G16" s="41"/>
      <c r="H16" s="22"/>
      <c r="I16" s="5">
        <f>MAX(IF(I15&lt;=120000,I15*0.17-5100,(I15-120000)*0.32+15300),0)</f>
        <v>0</v>
      </c>
      <c r="J16" s="5">
        <f>MAX(IF(J15&lt;=120000,J15*0.17-5100,(J15-120000)*0.32+15300),0)</f>
        <v>0</v>
      </c>
      <c r="K16" s="5">
        <f>ROUND(MAX(K5-K6-L5,0),0)*19%+I16</f>
        <v>0</v>
      </c>
      <c r="L16" s="5">
        <f>I16+MAX((K5-L5)*K7,0)</f>
        <v>0</v>
      </c>
      <c r="M16" s="41" t="s">
        <v>23</v>
      </c>
      <c r="N16" s="41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2"/>
      <c r="AL16" s="22"/>
      <c r="AM16" s="22"/>
      <c r="AN16" s="22"/>
      <c r="AO16" s="22"/>
      <c r="AP16" s="22"/>
      <c r="AQ16" s="22"/>
      <c r="AR16" s="22"/>
      <c r="AS16" s="22"/>
      <c r="AT16" s="22"/>
      <c r="AU16" s="22"/>
      <c r="AV16" s="22"/>
      <c r="AW16" s="22"/>
      <c r="AX16" s="22"/>
      <c r="AY16" s="22"/>
      <c r="AZ16" s="22"/>
      <c r="BA16" s="22"/>
      <c r="BB16" s="22"/>
      <c r="BC16" s="22"/>
      <c r="CB16" s="12" t="s">
        <v>36</v>
      </c>
      <c r="CC16" s="15">
        <f>D8</f>
        <v>0</v>
      </c>
      <c r="CD16" s="15">
        <f>K8</f>
        <v>0</v>
      </c>
      <c r="CE16" s="15">
        <f>(CC16+CD16)/2</f>
        <v>0</v>
      </c>
      <c r="CF16" s="15">
        <f>ROUND(IF(AND(CE16&gt;=68412, CE16&lt;=102588),(CE16*6.68/100-4566)/0.17,IF(AND(CE16&gt;=102588,CE16&lt;=133692),(-CE16*7.35/100+9829)/0.17,0)),2)</f>
        <v>0</v>
      </c>
    </row>
    <row r="17" spans="1:85" ht="24.95" customHeight="1" x14ac:dyDescent="0.25">
      <c r="A17" s="22"/>
      <c r="B17" s="6">
        <f>MAX((D8-B14)*9%,0)</f>
        <v>0</v>
      </c>
      <c r="C17" s="6">
        <f>IF(D5&gt;1,MAX(MAX((D5-D6-E5)*9%,0),3250.8),0)+B17</f>
        <v>9135.8315999999995</v>
      </c>
      <c r="D17" s="6">
        <f>IF(D5&gt;1,MAX(MAX((D5-D6-E5)*4.9%,0),3250.8),0)+B17</f>
        <v>4973.9527600000001</v>
      </c>
      <c r="E17" s="6">
        <f>IF(D5&gt;1,IF(D5&lt;60000,3743,IF(D5&lt;300000,6237,11227)),0)+B17</f>
        <v>6237</v>
      </c>
      <c r="F17" s="41" t="s">
        <v>24</v>
      </c>
      <c r="G17" s="41"/>
      <c r="H17" s="22"/>
      <c r="I17" s="5">
        <f>MAX((K8-I14)*9%,0)</f>
        <v>0</v>
      </c>
      <c r="J17" s="5">
        <f>IF(K5&gt;1,MAX(MAX((K5-K6-L5)*9%,0),3250.8),0)+I17</f>
        <v>0</v>
      </c>
      <c r="K17" s="5">
        <f>IF(K5&gt;1,MAX(MAX((K5-K6-L5)*4.9%,0),3250.8),0)+I17</f>
        <v>0</v>
      </c>
      <c r="L17" s="5">
        <f>IF(K5&gt;1,IF(K5&lt;60000,3743,IF(K5&lt;300000,6237,11227)),0)+I17</f>
        <v>0</v>
      </c>
      <c r="M17" s="41" t="s">
        <v>24</v>
      </c>
      <c r="N17" s="41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2"/>
      <c r="AL17" s="22"/>
      <c r="AM17" s="22"/>
      <c r="AN17" s="22"/>
      <c r="AO17" s="22"/>
      <c r="AP17" s="22"/>
      <c r="AQ17" s="22"/>
      <c r="AR17" s="22"/>
      <c r="AS17" s="22"/>
      <c r="AT17" s="22"/>
      <c r="AU17" s="22"/>
      <c r="AV17" s="22"/>
      <c r="AW17" s="22"/>
      <c r="AX17" s="22"/>
      <c r="AY17" s="22"/>
      <c r="AZ17" s="22"/>
      <c r="BA17" s="22"/>
      <c r="BB17" s="22"/>
      <c r="BC17" s="22"/>
      <c r="CB17" s="12" t="s">
        <v>37</v>
      </c>
      <c r="CC17" s="15">
        <f>D8</f>
        <v>0</v>
      </c>
      <c r="CD17" s="15">
        <f>MAX(K5-K6,0)+K8</f>
        <v>0</v>
      </c>
      <c r="CE17" s="15">
        <f>(CC17+CD17)/2</f>
        <v>0</v>
      </c>
      <c r="CF17" s="15">
        <f>ROUND(IF(AND(CE17&gt;=68412, CE17&lt;=102588),(CE17*6.68/100-4566)/0.17,IF(AND(CE17&gt;=102588,CE17&lt;=133692),(-CE17*7.35/100+9829)/0.17,0)),2)</f>
        <v>0</v>
      </c>
    </row>
    <row r="18" spans="1:85" ht="39.75" customHeight="1" x14ac:dyDescent="0.25">
      <c r="A18" s="22"/>
      <c r="B18" s="4">
        <f>B14+B16+B17</f>
        <v>0</v>
      </c>
      <c r="C18" s="4">
        <f>C14+C16+C17</f>
        <v>33406.631600000001</v>
      </c>
      <c r="D18" s="4">
        <f>D14+D16+D17</f>
        <v>37751.422760000001</v>
      </c>
      <c r="E18" s="4">
        <f>E14+E16+E17</f>
        <v>32508.8688</v>
      </c>
      <c r="F18" s="41" t="s">
        <v>25</v>
      </c>
      <c r="G18" s="41"/>
      <c r="H18" s="22"/>
      <c r="I18" s="4">
        <f>I14+I16+I17</f>
        <v>0</v>
      </c>
      <c r="J18" s="4">
        <f>J14+J16+J17</f>
        <v>0</v>
      </c>
      <c r="K18" s="4">
        <f>K14+K16+K17</f>
        <v>0</v>
      </c>
      <c r="L18" s="4">
        <f>L14+L16+L17</f>
        <v>0</v>
      </c>
      <c r="M18" s="41" t="s">
        <v>25</v>
      </c>
      <c r="N18" s="41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2"/>
      <c r="AS18" s="22"/>
      <c r="AT18" s="22"/>
      <c r="AU18" s="22"/>
      <c r="AV18" s="22"/>
      <c r="AW18" s="22"/>
      <c r="AX18" s="22"/>
      <c r="AY18" s="22"/>
      <c r="AZ18" s="22"/>
      <c r="BA18" s="22"/>
      <c r="BB18" s="22"/>
      <c r="BC18" s="22"/>
      <c r="CB18" s="12"/>
      <c r="CC18" s="15"/>
      <c r="CD18" s="15"/>
      <c r="CE18" s="15"/>
      <c r="CF18" s="15"/>
    </row>
    <row r="19" spans="1:85" x14ac:dyDescent="0.25">
      <c r="A19" s="22"/>
      <c r="B19" s="22"/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2"/>
      <c r="AL19" s="22"/>
      <c r="AM19" s="22"/>
      <c r="AN19" s="22"/>
      <c r="AO19" s="22"/>
      <c r="AP19" s="22"/>
      <c r="AQ19" s="22"/>
      <c r="AR19" s="22"/>
      <c r="AS19" s="22"/>
      <c r="AT19" s="22"/>
      <c r="AU19" s="22"/>
      <c r="AV19" s="22"/>
      <c r="AW19" s="22"/>
      <c r="AX19" s="22"/>
      <c r="AY19" s="22"/>
      <c r="AZ19" s="22"/>
      <c r="BA19" s="22"/>
      <c r="BB19" s="22"/>
      <c r="BC19" s="22"/>
      <c r="CB19" s="12"/>
      <c r="CC19" s="12"/>
      <c r="CD19" s="12"/>
      <c r="CE19" s="12"/>
      <c r="CF19" s="12"/>
    </row>
    <row r="20" spans="1:85" ht="15" hidden="1" customHeight="1" thickBot="1" x14ac:dyDescent="0.3">
      <c r="A20" s="22"/>
      <c r="H20" s="11"/>
      <c r="I20" s="11"/>
      <c r="J20" s="11"/>
      <c r="K20" s="11"/>
      <c r="L20" s="11"/>
      <c r="M20" s="11"/>
      <c r="N20" s="11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2"/>
      <c r="AL20" s="22"/>
      <c r="AM20" s="22"/>
      <c r="AN20" s="22"/>
      <c r="AO20" s="22"/>
      <c r="AP20" s="22"/>
      <c r="AQ20" s="22"/>
      <c r="AR20" s="22"/>
      <c r="AS20" s="22"/>
      <c r="AT20" s="22"/>
      <c r="AU20" s="22"/>
      <c r="AV20" s="22"/>
      <c r="AW20" s="22"/>
      <c r="AX20" s="22"/>
      <c r="AY20" s="22"/>
      <c r="AZ20" s="22"/>
      <c r="BA20" s="22"/>
      <c r="BB20" s="22"/>
      <c r="BC20" s="22"/>
      <c r="CB20" s="12"/>
      <c r="CC20" s="13" t="s">
        <v>31</v>
      </c>
      <c r="CD20" s="12" t="s">
        <v>32</v>
      </c>
      <c r="CE20" s="12"/>
      <c r="CF20" s="12"/>
    </row>
    <row r="21" spans="1:85" ht="60" customHeight="1" x14ac:dyDescent="0.25">
      <c r="A21" s="22"/>
      <c r="B21" s="42" t="s">
        <v>14</v>
      </c>
      <c r="C21" s="43"/>
      <c r="D21" s="44" t="s">
        <v>38</v>
      </c>
      <c r="E21" s="45"/>
      <c r="F21" s="68" t="s">
        <v>15</v>
      </c>
      <c r="G21" s="68"/>
      <c r="H21" s="27"/>
      <c r="I21" s="59" t="s">
        <v>39</v>
      </c>
      <c r="J21" s="60"/>
      <c r="K21" s="60"/>
      <c r="L21" s="60"/>
      <c r="M21" s="60"/>
      <c r="N21" s="61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2"/>
      <c r="AS21" s="22"/>
      <c r="AT21" s="22"/>
      <c r="AU21" s="22"/>
      <c r="AV21" s="22"/>
      <c r="AW21" s="22"/>
      <c r="AX21" s="22"/>
      <c r="AY21" s="22"/>
      <c r="AZ21" s="22"/>
      <c r="BA21" s="22"/>
      <c r="BB21" s="22"/>
      <c r="BC21" s="22"/>
      <c r="CB21" s="12" t="s">
        <v>34</v>
      </c>
      <c r="CC21" s="15">
        <f>(MAX(MAX(D5-D6,0)+MAX(D8-D9,0)-E5-E8-CF13,0)+MAX(MAX(K5-K6,0)+MAX(K8-K9,0)-L5-L8-CF13,0))/2</f>
        <v>50754.62</v>
      </c>
      <c r="CD21" s="15">
        <f>MAX(IF(CC21&lt;=120000,CC21*0.17-5100,(CC21-120000)*0.32+15300),0)*2</f>
        <v>7056.5708000000013</v>
      </c>
      <c r="CE21" s="15"/>
      <c r="CF21" s="15"/>
      <c r="CG21" s="10"/>
    </row>
    <row r="22" spans="1:85" ht="20.25" customHeight="1" thickBot="1" x14ac:dyDescent="0.3">
      <c r="A22" s="22"/>
      <c r="B22" s="31" t="s">
        <v>0</v>
      </c>
      <c r="C22" s="32" t="s">
        <v>16</v>
      </c>
      <c r="D22" s="46"/>
      <c r="E22" s="47"/>
      <c r="F22" s="69"/>
      <c r="G22" s="69"/>
      <c r="H22" s="28"/>
      <c r="I22" s="62"/>
      <c r="J22" s="63"/>
      <c r="K22" s="63"/>
      <c r="L22" s="63"/>
      <c r="M22" s="63"/>
      <c r="N22" s="64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2"/>
      <c r="AS22" s="22"/>
      <c r="AT22" s="22"/>
      <c r="AU22" s="22"/>
      <c r="AV22" s="22"/>
      <c r="AW22" s="22"/>
      <c r="AX22" s="22"/>
      <c r="AY22" s="22"/>
      <c r="AZ22" s="22"/>
      <c r="BA22" s="22"/>
      <c r="BB22" s="22"/>
      <c r="BC22" s="22"/>
      <c r="CB22" s="12" t="s">
        <v>33</v>
      </c>
      <c r="CC22" s="15">
        <f>(MAX(MAX(D5-D6,0)+MAX(D8-D9,0)-E5-E8-CF14,0)+MAX(MAX(K8-K9,0)-L8-CF14,0))/2</f>
        <v>50754.62</v>
      </c>
      <c r="CD22" s="15">
        <f>MAX(IF(CC22&lt;=120000,CC22*0.17-5100,(CC22-120000)*0.32+15300),0)*2</f>
        <v>7056.5708000000013</v>
      </c>
      <c r="CE22" s="15"/>
      <c r="CF22" s="15"/>
      <c r="CG22" s="10"/>
    </row>
    <row r="23" spans="1:85" ht="16.5" thickBot="1" x14ac:dyDescent="0.3">
      <c r="A23" s="22"/>
      <c r="B23" s="35" t="s">
        <v>44</v>
      </c>
      <c r="C23" s="26" t="s">
        <v>43</v>
      </c>
      <c r="D23" s="36">
        <f>C18+J18</f>
        <v>33406.631600000001</v>
      </c>
      <c r="E23" s="36"/>
      <c r="F23" s="38">
        <f>E8+E5+CD21+C17+J17+L8+L5</f>
        <v>29683.162400000001</v>
      </c>
      <c r="G23" s="39"/>
      <c r="H23" s="29"/>
      <c r="I23" s="62"/>
      <c r="J23" s="63"/>
      <c r="K23" s="63"/>
      <c r="L23" s="63"/>
      <c r="M23" s="63"/>
      <c r="N23" s="64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  <c r="AD23" s="22"/>
      <c r="AF23" s="22"/>
      <c r="AG23" s="22"/>
      <c r="AH23" s="22"/>
      <c r="AI23" s="22"/>
      <c r="AJ23" s="22"/>
      <c r="AK23" s="22"/>
      <c r="AL23" s="22"/>
      <c r="AM23" s="22"/>
      <c r="AN23" s="22"/>
      <c r="AO23" s="22"/>
      <c r="AP23" s="22"/>
      <c r="AQ23" s="22"/>
      <c r="AR23" s="22"/>
      <c r="AS23" s="22"/>
      <c r="AT23" s="22"/>
      <c r="AU23" s="22"/>
      <c r="AV23" s="22"/>
      <c r="AW23" s="22"/>
      <c r="AX23" s="22"/>
      <c r="AY23" s="22"/>
      <c r="AZ23" s="22"/>
      <c r="BA23" s="22"/>
      <c r="BB23" s="22"/>
      <c r="BC23" s="22"/>
      <c r="CB23" s="12" t="s">
        <v>35</v>
      </c>
      <c r="CC23" s="15">
        <f>(MAX(MAX(D8-D9,0)-E8-CF15,0)+MAX(MAX(K8-K9,0)+MAX(K5-K6,)-L5-L8-CF15,0))/2</f>
        <v>0</v>
      </c>
      <c r="CD23" s="15">
        <f>MAX(IF(CC23&lt;=120000,CC23*0.17-5100,(CC23-120000)*0.32+15300),0)*2</f>
        <v>0</v>
      </c>
      <c r="CE23" s="15"/>
      <c r="CF23" s="15"/>
      <c r="CG23" s="10"/>
    </row>
    <row r="24" spans="1:85" ht="15.75" x14ac:dyDescent="0.25">
      <c r="A24" s="22"/>
      <c r="B24" s="35"/>
      <c r="C24" s="26" t="s">
        <v>20</v>
      </c>
      <c r="D24" s="36">
        <f>C18+K18</f>
        <v>33406.631600000001</v>
      </c>
      <c r="E24" s="36"/>
      <c r="F24" s="40"/>
      <c r="G24" s="40"/>
      <c r="H24" s="29"/>
      <c r="I24" s="62"/>
      <c r="J24" s="63"/>
      <c r="K24" s="63"/>
      <c r="L24" s="63"/>
      <c r="M24" s="63"/>
      <c r="N24" s="64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2"/>
      <c r="AS24" s="22"/>
      <c r="AT24" s="22"/>
      <c r="AU24" s="22"/>
      <c r="AV24" s="22"/>
      <c r="AW24" s="22"/>
      <c r="AX24" s="22"/>
      <c r="AY24" s="22"/>
      <c r="AZ24" s="22"/>
      <c r="BA24" s="22"/>
      <c r="BB24" s="22"/>
      <c r="BC24" s="22"/>
      <c r="CB24" s="12" t="s">
        <v>36</v>
      </c>
      <c r="CC24" s="15">
        <f>(B15+I15)/2</f>
        <v>0</v>
      </c>
      <c r="CD24" s="15">
        <f>MAX(IF(CC24&lt;=120000,CC24*0.17-5100,(CC24-120000)*0.32+15300),0)*2</f>
        <v>0</v>
      </c>
      <c r="CE24" s="15"/>
      <c r="CF24" s="15"/>
      <c r="CG24" s="10"/>
    </row>
    <row r="25" spans="1:85" ht="15.75" x14ac:dyDescent="0.25">
      <c r="A25" s="22"/>
      <c r="B25" s="35"/>
      <c r="C25" s="26" t="s">
        <v>21</v>
      </c>
      <c r="D25" s="36">
        <f>C18+L18</f>
        <v>33406.631600000001</v>
      </c>
      <c r="E25" s="36"/>
      <c r="F25" s="40"/>
      <c r="G25" s="40"/>
      <c r="H25" s="29"/>
      <c r="I25" s="62"/>
      <c r="J25" s="63"/>
      <c r="K25" s="63"/>
      <c r="L25" s="63"/>
      <c r="M25" s="63"/>
      <c r="N25" s="64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2"/>
      <c r="AG25" s="22"/>
      <c r="AH25" s="22"/>
      <c r="AI25" s="22"/>
      <c r="AJ25" s="22"/>
      <c r="AK25" s="22"/>
      <c r="AL25" s="22"/>
      <c r="AM25" s="22"/>
      <c r="AN25" s="22"/>
      <c r="AO25" s="22"/>
      <c r="AP25" s="22"/>
      <c r="AQ25" s="22"/>
      <c r="AR25" s="22"/>
      <c r="AS25" s="22"/>
      <c r="AT25" s="22"/>
      <c r="AU25" s="22"/>
      <c r="AV25" s="22"/>
      <c r="AW25" s="22"/>
      <c r="AX25" s="22"/>
      <c r="AY25" s="22"/>
      <c r="AZ25" s="22"/>
      <c r="BA25" s="22"/>
      <c r="BB25" s="22"/>
      <c r="BC25" s="22"/>
      <c r="CB25" s="12" t="s">
        <v>37</v>
      </c>
      <c r="CC25" s="15">
        <f>(MAX(MAX(D8-D9,0)-E8-CF17,0)+MAX(MAX(K5-K6,0)+MAX(K8-K9,0)-L5-L8-CF17,0))/2</f>
        <v>0</v>
      </c>
      <c r="CD25" s="15">
        <f>MAX(IF(CC25&lt;=120000,CC25*0.17-5100,(CC25-120000)*0.32+15300),0)*2</f>
        <v>0</v>
      </c>
      <c r="CE25" s="15"/>
      <c r="CF25" s="15"/>
      <c r="CG25" s="10"/>
    </row>
    <row r="26" spans="1:85" ht="15.75" x14ac:dyDescent="0.25">
      <c r="A26" s="22"/>
      <c r="B26" s="37"/>
      <c r="C26" s="37"/>
      <c r="D26" s="37"/>
      <c r="E26" s="37"/>
      <c r="F26" s="37"/>
      <c r="G26" s="37"/>
      <c r="H26" s="30"/>
      <c r="I26" s="62"/>
      <c r="J26" s="63"/>
      <c r="K26" s="63"/>
      <c r="L26" s="63"/>
      <c r="M26" s="63"/>
      <c r="N26" s="64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22"/>
      <c r="AB26" s="22"/>
      <c r="AC26" s="22"/>
      <c r="AD26" s="22"/>
      <c r="AE26" s="22"/>
      <c r="AF26" s="22"/>
      <c r="AG26" s="22"/>
      <c r="AH26" s="22"/>
      <c r="AI26" s="22"/>
      <c r="AJ26" s="22"/>
      <c r="AK26" s="22"/>
      <c r="AL26" s="22"/>
      <c r="AM26" s="22"/>
      <c r="AN26" s="22"/>
      <c r="AO26" s="22"/>
      <c r="AP26" s="22"/>
      <c r="AQ26" s="22"/>
      <c r="AR26" s="22"/>
      <c r="AS26" s="22"/>
      <c r="AT26" s="22"/>
      <c r="AU26" s="22"/>
      <c r="AV26" s="22"/>
      <c r="AW26" s="22"/>
      <c r="AX26" s="22"/>
      <c r="AY26" s="22"/>
      <c r="AZ26" s="22"/>
      <c r="BA26" s="22"/>
      <c r="BB26" s="22"/>
      <c r="BC26" s="22"/>
      <c r="CC26" s="10"/>
      <c r="CD26" s="10"/>
      <c r="CE26" s="10"/>
      <c r="CF26" s="10"/>
      <c r="CG26" s="10"/>
    </row>
    <row r="27" spans="1:85" ht="15.75" x14ac:dyDescent="0.25">
      <c r="A27" s="22"/>
      <c r="B27" s="35" t="s">
        <v>20</v>
      </c>
      <c r="C27" s="26" t="s">
        <v>44</v>
      </c>
      <c r="D27" s="36">
        <f>D18+J18</f>
        <v>37751.422760000001</v>
      </c>
      <c r="E27" s="36"/>
      <c r="F27" s="33"/>
      <c r="G27" s="33"/>
      <c r="H27" s="29"/>
      <c r="I27" s="62"/>
      <c r="J27" s="63"/>
      <c r="K27" s="63"/>
      <c r="L27" s="63"/>
      <c r="M27" s="63"/>
      <c r="N27" s="64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22"/>
      <c r="AI27" s="22"/>
      <c r="AJ27" s="22"/>
      <c r="AK27" s="22"/>
      <c r="AL27" s="22"/>
      <c r="AM27" s="22"/>
      <c r="AN27" s="22"/>
      <c r="AO27" s="22"/>
      <c r="AP27" s="22"/>
      <c r="AQ27" s="22"/>
      <c r="AR27" s="22"/>
      <c r="AS27" s="22"/>
      <c r="AT27" s="22"/>
      <c r="AU27" s="22"/>
      <c r="AV27" s="22"/>
      <c r="AW27" s="22"/>
      <c r="AX27" s="22"/>
      <c r="AY27" s="22"/>
      <c r="AZ27" s="22"/>
      <c r="BA27" s="22"/>
      <c r="BB27" s="22"/>
      <c r="BC27" s="22"/>
      <c r="CC27" s="10"/>
      <c r="CD27" s="10"/>
      <c r="CE27" s="10"/>
      <c r="CF27" s="10"/>
      <c r="CG27" s="10"/>
    </row>
    <row r="28" spans="1:85" ht="15.75" x14ac:dyDescent="0.25">
      <c r="A28" s="22"/>
      <c r="B28" s="35"/>
      <c r="C28" s="26" t="s">
        <v>20</v>
      </c>
      <c r="D28" s="36">
        <f>D18+K18</f>
        <v>37751.422760000001</v>
      </c>
      <c r="E28" s="36"/>
      <c r="F28" s="33"/>
      <c r="G28" s="33"/>
      <c r="H28" s="29"/>
      <c r="I28" s="62"/>
      <c r="J28" s="63"/>
      <c r="K28" s="63"/>
      <c r="L28" s="63"/>
      <c r="M28" s="63"/>
      <c r="N28" s="64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  <c r="AA28" s="22"/>
      <c r="AB28" s="22"/>
      <c r="AC28" s="22"/>
      <c r="AD28" s="22"/>
      <c r="AE28" s="22"/>
      <c r="AF28" s="22"/>
      <c r="AG28" s="22"/>
      <c r="AH28" s="22"/>
      <c r="AI28" s="22"/>
      <c r="AJ28" s="22"/>
      <c r="AK28" s="22"/>
      <c r="AL28" s="22"/>
      <c r="AM28" s="22"/>
      <c r="AN28" s="22"/>
      <c r="AO28" s="22"/>
      <c r="AP28" s="22"/>
      <c r="AQ28" s="22"/>
      <c r="AR28" s="22"/>
      <c r="AS28" s="22"/>
      <c r="AT28" s="22"/>
      <c r="AU28" s="22"/>
      <c r="AV28" s="22"/>
      <c r="AW28" s="22"/>
      <c r="AX28" s="22"/>
      <c r="AY28" s="22"/>
      <c r="AZ28" s="22"/>
      <c r="BA28" s="22"/>
      <c r="BB28" s="22"/>
      <c r="BC28" s="22"/>
      <c r="CC28" s="10"/>
      <c r="CD28" s="10"/>
      <c r="CE28" s="10"/>
      <c r="CF28" s="10"/>
      <c r="CG28" s="10"/>
    </row>
    <row r="29" spans="1:85" ht="15.75" x14ac:dyDescent="0.25">
      <c r="A29" s="22"/>
      <c r="B29" s="35"/>
      <c r="C29" s="26" t="s">
        <v>21</v>
      </c>
      <c r="D29" s="36">
        <f>D18+L18</f>
        <v>37751.422760000001</v>
      </c>
      <c r="E29" s="36"/>
      <c r="F29" s="33"/>
      <c r="G29" s="33"/>
      <c r="H29" s="29"/>
      <c r="I29" s="62"/>
      <c r="J29" s="63"/>
      <c r="K29" s="63"/>
      <c r="L29" s="63"/>
      <c r="M29" s="63"/>
      <c r="N29" s="64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  <c r="AA29" s="22"/>
      <c r="AB29" s="22"/>
      <c r="AC29" s="22"/>
      <c r="AD29" s="22"/>
      <c r="AE29" s="22"/>
      <c r="AF29" s="22"/>
      <c r="AG29" s="22"/>
      <c r="AH29" s="22"/>
      <c r="AI29" s="22"/>
      <c r="AJ29" s="22"/>
      <c r="AK29" s="22"/>
      <c r="AL29" s="22"/>
      <c r="AM29" s="22"/>
      <c r="AN29" s="22"/>
      <c r="AO29" s="22"/>
      <c r="AP29" s="22"/>
      <c r="AQ29" s="22"/>
      <c r="AR29" s="22"/>
      <c r="AS29" s="22"/>
      <c r="AT29" s="22"/>
      <c r="AU29" s="22"/>
      <c r="AV29" s="22"/>
      <c r="AW29" s="22"/>
      <c r="AX29" s="22"/>
      <c r="AY29" s="22"/>
      <c r="AZ29" s="22"/>
      <c r="BA29" s="22"/>
      <c r="BB29" s="22"/>
      <c r="BC29" s="22"/>
      <c r="CC29" s="10"/>
      <c r="CD29" s="10"/>
      <c r="CE29" s="10"/>
      <c r="CF29" s="10"/>
      <c r="CG29" s="10"/>
    </row>
    <row r="30" spans="1:85" ht="15.75" x14ac:dyDescent="0.25">
      <c r="A30" s="22"/>
      <c r="B30" s="37"/>
      <c r="C30" s="37"/>
      <c r="D30" s="37"/>
      <c r="E30" s="37"/>
      <c r="F30" s="37"/>
      <c r="G30" s="37"/>
      <c r="H30" s="30"/>
      <c r="I30" s="62"/>
      <c r="J30" s="63"/>
      <c r="K30" s="63"/>
      <c r="L30" s="63"/>
      <c r="M30" s="63"/>
      <c r="N30" s="64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  <c r="AA30" s="22"/>
      <c r="AB30" s="22"/>
      <c r="AC30" s="22"/>
      <c r="AD30" s="22"/>
      <c r="AE30" s="22"/>
      <c r="AF30" s="22"/>
      <c r="AG30" s="22"/>
      <c r="AH30" s="22"/>
      <c r="AI30" s="22"/>
      <c r="AJ30" s="22"/>
      <c r="AK30" s="22"/>
      <c r="AL30" s="22"/>
      <c r="AM30" s="22"/>
      <c r="AN30" s="22"/>
      <c r="AO30" s="22"/>
      <c r="AP30" s="22"/>
      <c r="AQ30" s="22"/>
      <c r="AR30" s="22"/>
      <c r="AS30" s="22"/>
      <c r="AT30" s="22"/>
      <c r="AU30" s="22"/>
      <c r="AV30" s="22"/>
      <c r="AW30" s="22"/>
      <c r="AX30" s="22"/>
      <c r="AY30" s="22"/>
      <c r="AZ30" s="22"/>
      <c r="BA30" s="22"/>
      <c r="BB30" s="22"/>
      <c r="BC30" s="22"/>
      <c r="CC30" s="10"/>
      <c r="CD30" s="10"/>
      <c r="CE30" s="10"/>
      <c r="CF30" s="10"/>
      <c r="CG30" s="10"/>
    </row>
    <row r="31" spans="1:85" ht="15.75" x14ac:dyDescent="0.25">
      <c r="A31" s="22"/>
      <c r="B31" s="35" t="s">
        <v>21</v>
      </c>
      <c r="C31" s="26" t="s">
        <v>44</v>
      </c>
      <c r="D31" s="36">
        <f>E18+J18</f>
        <v>32508.8688</v>
      </c>
      <c r="E31" s="36"/>
      <c r="F31" s="33"/>
      <c r="G31" s="33"/>
      <c r="H31" s="29"/>
      <c r="I31" s="62"/>
      <c r="J31" s="63"/>
      <c r="K31" s="63"/>
      <c r="L31" s="63"/>
      <c r="M31" s="63"/>
      <c r="N31" s="64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  <c r="AA31" s="22"/>
      <c r="AB31" s="22"/>
      <c r="AC31" s="22"/>
      <c r="AD31" s="22"/>
      <c r="AE31" s="22"/>
      <c r="AF31" s="22"/>
      <c r="AG31" s="22"/>
      <c r="AH31" s="22"/>
      <c r="AI31" s="22"/>
      <c r="AJ31" s="22"/>
      <c r="AK31" s="22"/>
      <c r="AL31" s="22"/>
      <c r="AM31" s="22"/>
      <c r="AN31" s="22"/>
      <c r="AO31" s="22"/>
      <c r="AP31" s="22"/>
      <c r="AQ31" s="22"/>
      <c r="AR31" s="22"/>
      <c r="AS31" s="22"/>
      <c r="AT31" s="22"/>
      <c r="AU31" s="22"/>
      <c r="AV31" s="22"/>
      <c r="AW31" s="22"/>
      <c r="AX31" s="22"/>
      <c r="AY31" s="22"/>
      <c r="AZ31" s="22"/>
      <c r="BA31" s="22"/>
      <c r="BB31" s="22"/>
      <c r="BC31" s="22"/>
    </row>
    <row r="32" spans="1:85" ht="15.75" x14ac:dyDescent="0.25">
      <c r="A32" s="22"/>
      <c r="B32" s="35"/>
      <c r="C32" s="26" t="s">
        <v>20</v>
      </c>
      <c r="D32" s="36">
        <f>E18+K18</f>
        <v>32508.8688</v>
      </c>
      <c r="E32" s="36"/>
      <c r="F32" s="33"/>
      <c r="G32" s="33"/>
      <c r="H32" s="29"/>
      <c r="I32" s="62"/>
      <c r="J32" s="63"/>
      <c r="K32" s="63"/>
      <c r="L32" s="63"/>
      <c r="M32" s="63"/>
      <c r="N32" s="64"/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22"/>
      <c r="Z32" s="22"/>
      <c r="AA32" s="22"/>
      <c r="AB32" s="22"/>
      <c r="AC32" s="22"/>
      <c r="AD32" s="22"/>
      <c r="AE32" s="22"/>
      <c r="AF32" s="22"/>
      <c r="AG32" s="22"/>
      <c r="AH32" s="22"/>
      <c r="AI32" s="22"/>
      <c r="AJ32" s="22"/>
      <c r="AK32" s="22"/>
      <c r="AL32" s="22"/>
      <c r="AM32" s="22"/>
      <c r="AN32" s="22"/>
      <c r="AO32" s="22"/>
      <c r="AP32" s="22"/>
      <c r="AQ32" s="22"/>
      <c r="AR32" s="22"/>
      <c r="AS32" s="22"/>
      <c r="AT32" s="22"/>
      <c r="AU32" s="22"/>
      <c r="AV32" s="22"/>
      <c r="AW32" s="22"/>
      <c r="AX32" s="22"/>
      <c r="AY32" s="22"/>
      <c r="AZ32" s="22"/>
      <c r="BA32" s="22"/>
      <c r="BB32" s="22"/>
      <c r="BC32" s="22"/>
    </row>
    <row r="33" spans="1:55" ht="15.75" x14ac:dyDescent="0.25">
      <c r="A33" s="22"/>
      <c r="B33" s="35"/>
      <c r="C33" s="26" t="s">
        <v>21</v>
      </c>
      <c r="D33" s="36">
        <f>E18+L18</f>
        <v>32508.8688</v>
      </c>
      <c r="E33" s="36"/>
      <c r="F33" s="33"/>
      <c r="G33" s="33"/>
      <c r="H33" s="29"/>
      <c r="I33" s="65"/>
      <c r="J33" s="66"/>
      <c r="K33" s="66"/>
      <c r="L33" s="66"/>
      <c r="M33" s="66"/>
      <c r="N33" s="67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  <c r="AA33" s="22"/>
      <c r="AB33" s="22"/>
      <c r="AC33" s="22"/>
      <c r="AD33" s="22"/>
      <c r="AE33" s="22"/>
      <c r="AF33" s="22"/>
      <c r="AG33" s="22"/>
      <c r="AH33" s="22"/>
      <c r="AI33" s="22"/>
      <c r="AJ33" s="22"/>
      <c r="AK33" s="22"/>
      <c r="AL33" s="22"/>
      <c r="AM33" s="22"/>
      <c r="AN33" s="22"/>
      <c r="AO33" s="22"/>
      <c r="AP33" s="22"/>
      <c r="AQ33" s="22"/>
      <c r="AR33" s="22"/>
      <c r="AS33" s="22"/>
      <c r="AT33" s="22"/>
      <c r="AU33" s="22"/>
      <c r="AV33" s="22"/>
      <c r="AW33" s="22"/>
      <c r="AX33" s="22"/>
      <c r="AY33" s="22"/>
      <c r="AZ33" s="22"/>
      <c r="BA33" s="22"/>
      <c r="BB33" s="22"/>
      <c r="BC33" s="22"/>
    </row>
    <row r="34" spans="1:55" ht="45" customHeight="1" x14ac:dyDescent="0.25">
      <c r="A34" s="22"/>
      <c r="B34" s="22"/>
      <c r="C34" s="22"/>
      <c r="D34" s="23"/>
      <c r="E34" s="22"/>
      <c r="F34" s="22"/>
      <c r="G34" s="22"/>
      <c r="H34" s="22"/>
      <c r="I34" s="24"/>
      <c r="J34" s="34"/>
      <c r="K34" s="34"/>
      <c r="L34" s="34"/>
      <c r="M34" s="34"/>
      <c r="N34" s="34"/>
      <c r="O34" s="24"/>
      <c r="P34" s="24"/>
      <c r="Q34" s="22"/>
      <c r="R34" s="22"/>
      <c r="S34" s="22"/>
      <c r="T34" s="22"/>
      <c r="U34" s="22"/>
      <c r="V34" s="22"/>
      <c r="W34" s="22"/>
      <c r="X34" s="22"/>
      <c r="Y34" s="22"/>
      <c r="Z34" s="22"/>
      <c r="AA34" s="22"/>
      <c r="AB34" s="22"/>
      <c r="AC34" s="22"/>
      <c r="AD34" s="22"/>
      <c r="AE34" s="22"/>
      <c r="AF34" s="22"/>
      <c r="AG34" s="22"/>
      <c r="AH34" s="22"/>
      <c r="AI34" s="22"/>
      <c r="AJ34" s="22"/>
      <c r="AK34" s="22"/>
      <c r="AL34" s="22"/>
      <c r="AM34" s="22"/>
      <c r="AN34" s="22"/>
      <c r="AO34" s="22"/>
      <c r="AP34" s="22"/>
      <c r="AQ34" s="22"/>
      <c r="AR34" s="22"/>
      <c r="AS34" s="22"/>
      <c r="AT34" s="22"/>
      <c r="AU34" s="22"/>
      <c r="AV34" s="22"/>
      <c r="AW34" s="22"/>
      <c r="AX34" s="22"/>
      <c r="AY34" s="22"/>
      <c r="AZ34" s="22"/>
      <c r="BA34" s="22"/>
      <c r="BB34" s="22"/>
      <c r="BC34" s="22"/>
    </row>
    <row r="35" spans="1:55" x14ac:dyDescent="0.25">
      <c r="A35" s="22"/>
      <c r="B35" s="22"/>
      <c r="C35" s="22"/>
      <c r="D35" s="23"/>
      <c r="E35" s="22"/>
      <c r="F35" s="23"/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22"/>
      <c r="Z35" s="22"/>
      <c r="AA35" s="22"/>
      <c r="AB35" s="22"/>
      <c r="AC35" s="22"/>
      <c r="AD35" s="22"/>
      <c r="AE35" s="22"/>
      <c r="AF35" s="22"/>
      <c r="AG35" s="22"/>
      <c r="AH35" s="22"/>
      <c r="AI35" s="22"/>
      <c r="AJ35" s="22"/>
      <c r="AK35" s="22"/>
      <c r="AL35" s="22"/>
      <c r="AM35" s="22"/>
      <c r="AN35" s="22"/>
      <c r="AO35" s="22"/>
      <c r="AP35" s="22"/>
      <c r="AQ35" s="22"/>
      <c r="AR35" s="22"/>
      <c r="AS35" s="22"/>
      <c r="AT35" s="22"/>
      <c r="AU35" s="22"/>
      <c r="AV35" s="22"/>
      <c r="AW35" s="22"/>
      <c r="AX35" s="22"/>
      <c r="AY35" s="22"/>
      <c r="AZ35" s="22"/>
      <c r="BA35" s="22"/>
      <c r="BB35" s="22"/>
      <c r="BC35" s="22"/>
    </row>
    <row r="36" spans="1:55" x14ac:dyDescent="0.25">
      <c r="A36" s="22"/>
      <c r="B36" s="22"/>
      <c r="C36" s="22"/>
      <c r="D36" s="23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  <c r="U36" s="22"/>
      <c r="V36" s="22"/>
      <c r="W36" s="22"/>
      <c r="X36" s="22"/>
      <c r="Y36" s="22"/>
      <c r="Z36" s="22"/>
      <c r="AA36" s="22"/>
      <c r="AB36" s="22"/>
      <c r="AC36" s="22"/>
      <c r="AD36" s="22"/>
      <c r="AE36" s="22"/>
      <c r="AF36" s="22"/>
      <c r="AG36" s="22"/>
      <c r="AH36" s="22"/>
      <c r="AI36" s="22"/>
      <c r="AJ36" s="22"/>
      <c r="AK36" s="22"/>
      <c r="AL36" s="22"/>
      <c r="AM36" s="22"/>
      <c r="AN36" s="22"/>
      <c r="AO36" s="22"/>
      <c r="AP36" s="22"/>
      <c r="AQ36" s="22"/>
      <c r="AR36" s="22"/>
      <c r="AS36" s="22"/>
      <c r="AT36" s="22"/>
      <c r="AU36" s="22"/>
      <c r="AV36" s="22"/>
      <c r="AW36" s="22"/>
      <c r="AX36" s="22"/>
      <c r="AY36" s="22"/>
      <c r="AZ36" s="22"/>
      <c r="BA36" s="22"/>
      <c r="BB36" s="22"/>
      <c r="BC36" s="22"/>
    </row>
    <row r="37" spans="1:55" x14ac:dyDescent="0.25">
      <c r="A37" s="22"/>
      <c r="B37" s="22"/>
      <c r="C37" s="22"/>
      <c r="D37" s="23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  <c r="AF37" s="22"/>
      <c r="AG37" s="22"/>
      <c r="AH37" s="22"/>
      <c r="AI37" s="22"/>
      <c r="AJ37" s="22"/>
      <c r="AK37" s="22"/>
      <c r="AL37" s="22"/>
      <c r="AM37" s="22"/>
      <c r="AN37" s="22"/>
      <c r="AO37" s="22"/>
      <c r="AP37" s="22"/>
      <c r="AQ37" s="22"/>
      <c r="AR37" s="22"/>
      <c r="AS37" s="22"/>
      <c r="AT37" s="22"/>
      <c r="AU37" s="22"/>
      <c r="AV37" s="22"/>
      <c r="AW37" s="22"/>
      <c r="AX37" s="22"/>
      <c r="AY37" s="22"/>
      <c r="AZ37" s="22"/>
      <c r="BA37" s="22"/>
      <c r="BB37" s="22"/>
      <c r="BC37" s="22"/>
    </row>
    <row r="38" spans="1:55" x14ac:dyDescent="0.25">
      <c r="A38" s="22"/>
      <c r="B38" s="22"/>
      <c r="C38" s="22"/>
      <c r="D38" s="23"/>
      <c r="E38" s="22"/>
      <c r="F38" s="23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2"/>
      <c r="AQ38" s="22"/>
      <c r="AR38" s="22"/>
      <c r="AS38" s="22"/>
      <c r="AT38" s="22"/>
      <c r="AU38" s="22"/>
      <c r="AV38" s="22"/>
      <c r="AW38" s="22"/>
      <c r="AX38" s="22"/>
      <c r="AY38" s="22"/>
      <c r="AZ38" s="22"/>
      <c r="BA38" s="22"/>
      <c r="BB38" s="22"/>
      <c r="BC38" s="22"/>
    </row>
    <row r="39" spans="1:55" x14ac:dyDescent="0.25">
      <c r="A39" s="22"/>
      <c r="B39" s="22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2"/>
      <c r="AQ39" s="22"/>
      <c r="AR39" s="22"/>
      <c r="AS39" s="22"/>
      <c r="AT39" s="22"/>
      <c r="AU39" s="22"/>
      <c r="AV39" s="22"/>
      <c r="AW39" s="22"/>
      <c r="AX39" s="22"/>
      <c r="AY39" s="22"/>
      <c r="AZ39" s="22"/>
      <c r="BA39" s="22"/>
      <c r="BB39" s="22"/>
      <c r="BC39" s="22"/>
    </row>
    <row r="40" spans="1:55" x14ac:dyDescent="0.25">
      <c r="A40" s="22"/>
      <c r="B40" s="22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  <c r="AP40" s="22"/>
      <c r="AQ40" s="22"/>
      <c r="AR40" s="22"/>
      <c r="AS40" s="22"/>
      <c r="AT40" s="22"/>
      <c r="AU40" s="22"/>
      <c r="AV40" s="22"/>
      <c r="AW40" s="22"/>
      <c r="AX40" s="22"/>
      <c r="AY40" s="22"/>
      <c r="AZ40" s="22"/>
      <c r="BA40" s="22"/>
      <c r="BB40" s="22"/>
      <c r="BC40" s="22"/>
    </row>
    <row r="41" spans="1:55" x14ac:dyDescent="0.25">
      <c r="A41" s="22"/>
      <c r="B41" s="22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  <c r="AP41" s="22"/>
      <c r="AQ41" s="22"/>
      <c r="AR41" s="22"/>
      <c r="AS41" s="22"/>
      <c r="AT41" s="22"/>
      <c r="AU41" s="22"/>
      <c r="AV41" s="22"/>
      <c r="AW41" s="22"/>
      <c r="AX41" s="22"/>
      <c r="AY41" s="22"/>
      <c r="AZ41" s="22"/>
      <c r="BA41" s="22"/>
      <c r="BB41" s="22"/>
      <c r="BC41" s="22"/>
    </row>
    <row r="42" spans="1:55" x14ac:dyDescent="0.25">
      <c r="A42" s="22"/>
      <c r="B42" s="22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  <c r="AP42" s="22"/>
      <c r="AQ42" s="22"/>
      <c r="AR42" s="22"/>
      <c r="AS42" s="22"/>
      <c r="AT42" s="22"/>
      <c r="AU42" s="22"/>
      <c r="AV42" s="22"/>
      <c r="AW42" s="22"/>
      <c r="AX42" s="22"/>
      <c r="AY42" s="22"/>
      <c r="AZ42" s="22"/>
      <c r="BA42" s="22"/>
      <c r="BB42" s="22"/>
      <c r="BC42" s="22"/>
    </row>
    <row r="43" spans="1:55" x14ac:dyDescent="0.25">
      <c r="A43" s="22"/>
      <c r="B43" s="22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22"/>
      <c r="AP43" s="22"/>
      <c r="AQ43" s="22"/>
      <c r="AR43" s="22"/>
      <c r="AS43" s="22"/>
      <c r="AT43" s="22"/>
      <c r="AU43" s="22"/>
      <c r="AV43" s="22"/>
      <c r="AW43" s="22"/>
      <c r="AX43" s="22"/>
      <c r="AY43" s="22"/>
      <c r="AZ43" s="22"/>
      <c r="BA43" s="22"/>
      <c r="BB43" s="22"/>
      <c r="BC43" s="22"/>
    </row>
    <row r="44" spans="1:55" x14ac:dyDescent="0.25">
      <c r="A44" s="22"/>
      <c r="B44" s="22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  <c r="AO44" s="22"/>
      <c r="AP44" s="22"/>
      <c r="AQ44" s="22"/>
      <c r="AR44" s="22"/>
      <c r="AS44" s="22"/>
      <c r="AT44" s="22"/>
      <c r="AU44" s="22"/>
      <c r="AV44" s="22"/>
      <c r="AW44" s="22"/>
      <c r="AX44" s="22"/>
      <c r="AY44" s="22"/>
      <c r="AZ44" s="22"/>
      <c r="BA44" s="22"/>
      <c r="BB44" s="22"/>
      <c r="BC44" s="22"/>
    </row>
    <row r="45" spans="1:55" x14ac:dyDescent="0.25">
      <c r="A45" s="22"/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22"/>
      <c r="AQ45" s="22"/>
      <c r="AR45" s="22"/>
      <c r="AS45" s="22"/>
      <c r="AT45" s="22"/>
      <c r="AU45" s="22"/>
      <c r="AV45" s="22"/>
      <c r="AW45" s="22"/>
      <c r="AX45" s="22"/>
      <c r="AY45" s="22"/>
      <c r="AZ45" s="22"/>
      <c r="BA45" s="22"/>
      <c r="BB45" s="22"/>
      <c r="BC45" s="22"/>
    </row>
    <row r="46" spans="1:55" x14ac:dyDescent="0.25">
      <c r="A46" s="22"/>
      <c r="B46" s="22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  <c r="AP46" s="22"/>
      <c r="AQ46" s="22"/>
      <c r="AR46" s="22"/>
      <c r="AS46" s="22"/>
      <c r="AT46" s="22"/>
      <c r="AU46" s="22"/>
      <c r="AV46" s="22"/>
      <c r="AW46" s="22"/>
      <c r="AX46" s="22"/>
      <c r="AY46" s="22"/>
      <c r="AZ46" s="22"/>
      <c r="BA46" s="22"/>
      <c r="BB46" s="22"/>
      <c r="BC46" s="22"/>
    </row>
    <row r="47" spans="1:55" x14ac:dyDescent="0.25">
      <c r="A47" s="22"/>
      <c r="B47" s="22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  <c r="AP47" s="22"/>
      <c r="AQ47" s="22"/>
      <c r="AR47" s="22"/>
      <c r="AS47" s="22"/>
      <c r="AT47" s="22"/>
      <c r="AU47" s="22"/>
      <c r="AV47" s="22"/>
      <c r="AW47" s="22"/>
      <c r="AX47" s="22"/>
      <c r="AY47" s="22"/>
      <c r="AZ47" s="22"/>
      <c r="BA47" s="22"/>
      <c r="BB47" s="22"/>
      <c r="BC47" s="22"/>
    </row>
    <row r="48" spans="1:55" x14ac:dyDescent="0.25">
      <c r="A48" s="22"/>
      <c r="B48" s="22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  <c r="AP48" s="22"/>
      <c r="AQ48" s="22"/>
      <c r="AR48" s="22"/>
      <c r="AS48" s="22"/>
      <c r="AT48" s="22"/>
      <c r="AU48" s="22"/>
      <c r="AV48" s="22"/>
      <c r="AW48" s="22"/>
      <c r="AX48" s="22"/>
      <c r="AY48" s="22"/>
      <c r="AZ48" s="22"/>
      <c r="BA48" s="22"/>
      <c r="BB48" s="22"/>
      <c r="BC48" s="22"/>
    </row>
    <row r="49" spans="1:55" x14ac:dyDescent="0.25">
      <c r="A49" s="22"/>
      <c r="B49" s="22"/>
      <c r="C49" s="22"/>
      <c r="D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22"/>
      <c r="AD49" s="22"/>
      <c r="AE49" s="22"/>
      <c r="AF49" s="22"/>
      <c r="AG49" s="22"/>
      <c r="AH49" s="22"/>
      <c r="AI49" s="22"/>
      <c r="AJ49" s="22"/>
      <c r="AK49" s="22"/>
      <c r="AL49" s="22"/>
      <c r="AM49" s="22"/>
      <c r="AN49" s="22"/>
      <c r="AO49" s="22"/>
      <c r="AP49" s="22"/>
      <c r="AQ49" s="22"/>
      <c r="AR49" s="22"/>
      <c r="AS49" s="22"/>
      <c r="AT49" s="22"/>
      <c r="AU49" s="22"/>
      <c r="AV49" s="22"/>
      <c r="AW49" s="22"/>
      <c r="AX49" s="22"/>
      <c r="AY49" s="22"/>
      <c r="AZ49" s="22"/>
      <c r="BA49" s="22"/>
      <c r="BB49" s="22"/>
      <c r="BC49" s="22"/>
    </row>
    <row r="50" spans="1:55" x14ac:dyDescent="0.25">
      <c r="A50" s="22"/>
      <c r="B50" s="22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/>
      <c r="AP50" s="22"/>
      <c r="AQ50" s="22"/>
      <c r="AR50" s="22"/>
      <c r="AS50" s="22"/>
      <c r="AT50" s="22"/>
      <c r="AU50" s="22"/>
      <c r="AV50" s="22"/>
      <c r="AW50" s="22"/>
      <c r="AX50" s="22"/>
      <c r="AY50" s="22"/>
      <c r="AZ50" s="22"/>
      <c r="BA50" s="22"/>
      <c r="BB50" s="22"/>
      <c r="BC50" s="22"/>
    </row>
    <row r="51" spans="1:55" x14ac:dyDescent="0.25">
      <c r="A51" s="22"/>
      <c r="B51" s="22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  <c r="AO51" s="22"/>
      <c r="AP51" s="22"/>
      <c r="AQ51" s="22"/>
      <c r="AR51" s="22"/>
      <c r="AS51" s="22"/>
      <c r="AT51" s="22"/>
      <c r="AU51" s="22"/>
      <c r="AV51" s="22"/>
      <c r="AW51" s="22"/>
      <c r="AX51" s="22"/>
      <c r="AY51" s="22"/>
      <c r="AZ51" s="22"/>
      <c r="BA51" s="22"/>
      <c r="BB51" s="22"/>
      <c r="BC51" s="22"/>
    </row>
    <row r="52" spans="1:55" x14ac:dyDescent="0.25">
      <c r="A52" s="22"/>
      <c r="B52" s="22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  <c r="AP52" s="22"/>
      <c r="AQ52" s="22"/>
      <c r="AR52" s="22"/>
      <c r="AS52" s="22"/>
      <c r="AT52" s="22"/>
      <c r="AU52" s="22"/>
      <c r="AV52" s="22"/>
      <c r="AW52" s="22"/>
      <c r="AX52" s="22"/>
      <c r="AY52" s="22"/>
      <c r="AZ52" s="22"/>
      <c r="BA52" s="22"/>
      <c r="BB52" s="22"/>
      <c r="BC52" s="22"/>
    </row>
    <row r="53" spans="1:55" x14ac:dyDescent="0.25">
      <c r="A53" s="22"/>
      <c r="B53" s="22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2"/>
      <c r="AP53" s="22"/>
      <c r="AQ53" s="22"/>
      <c r="AR53" s="22"/>
      <c r="AS53" s="22"/>
      <c r="AT53" s="22"/>
      <c r="AU53" s="22"/>
      <c r="AV53" s="22"/>
      <c r="AW53" s="22"/>
      <c r="AX53" s="22"/>
      <c r="AY53" s="22"/>
      <c r="AZ53" s="22"/>
      <c r="BA53" s="22"/>
      <c r="BB53" s="22"/>
      <c r="BC53" s="22"/>
    </row>
    <row r="54" spans="1:55" x14ac:dyDescent="0.25">
      <c r="A54" s="22"/>
      <c r="B54" s="22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  <c r="AO54" s="22"/>
      <c r="AP54" s="22"/>
      <c r="AQ54" s="22"/>
      <c r="AR54" s="22"/>
      <c r="AS54" s="22"/>
      <c r="AT54" s="22"/>
      <c r="AU54" s="22"/>
      <c r="AV54" s="22"/>
      <c r="AW54" s="22"/>
      <c r="AX54" s="22"/>
      <c r="AY54" s="22"/>
      <c r="AZ54" s="22"/>
      <c r="BA54" s="22"/>
      <c r="BB54" s="22"/>
      <c r="BC54" s="22"/>
    </row>
    <row r="55" spans="1:55" x14ac:dyDescent="0.25">
      <c r="A55" s="22"/>
      <c r="B55" s="22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  <c r="AO55" s="22"/>
      <c r="AP55" s="22"/>
      <c r="AQ55" s="22"/>
      <c r="AR55" s="22"/>
      <c r="AS55" s="22"/>
      <c r="AT55" s="22"/>
      <c r="AU55" s="22"/>
      <c r="AV55" s="22"/>
      <c r="AW55" s="22"/>
      <c r="AX55" s="22"/>
      <c r="AY55" s="22"/>
      <c r="AZ55" s="22"/>
      <c r="BA55" s="22"/>
      <c r="BB55" s="22"/>
      <c r="BC55" s="22"/>
    </row>
    <row r="56" spans="1:55" x14ac:dyDescent="0.25">
      <c r="A56" s="22"/>
      <c r="B56" s="22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  <c r="AO56" s="22"/>
      <c r="AP56" s="22"/>
      <c r="AQ56" s="22"/>
      <c r="AR56" s="22"/>
      <c r="AS56" s="22"/>
      <c r="AT56" s="22"/>
      <c r="AU56" s="22"/>
      <c r="AV56" s="22"/>
      <c r="AW56" s="22"/>
      <c r="AX56" s="22"/>
      <c r="AY56" s="22"/>
      <c r="AZ56" s="22"/>
      <c r="BA56" s="22"/>
      <c r="BB56" s="22"/>
      <c r="BC56" s="22"/>
    </row>
    <row r="57" spans="1:55" x14ac:dyDescent="0.25">
      <c r="A57" s="22"/>
      <c r="B57" s="22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22"/>
      <c r="AR57" s="22"/>
      <c r="AS57" s="22"/>
      <c r="AT57" s="22"/>
      <c r="AU57" s="22"/>
      <c r="AV57" s="22"/>
      <c r="AW57" s="22"/>
      <c r="AX57" s="22"/>
      <c r="AY57" s="22"/>
      <c r="AZ57" s="22"/>
      <c r="BA57" s="22"/>
      <c r="BB57" s="22"/>
    </row>
    <row r="58" spans="1:55" x14ac:dyDescent="0.25">
      <c r="A58" s="22"/>
      <c r="B58" s="22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2"/>
      <c r="AS58" s="22"/>
      <c r="AT58" s="22"/>
      <c r="AU58" s="22"/>
      <c r="AV58" s="22"/>
      <c r="AW58" s="22"/>
      <c r="AX58" s="22"/>
      <c r="AY58" s="22"/>
      <c r="AZ58" s="22"/>
      <c r="BA58" s="22"/>
      <c r="BB58" s="22"/>
    </row>
    <row r="59" spans="1:55" x14ac:dyDescent="0.25">
      <c r="A59" s="22"/>
      <c r="B59" s="22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22"/>
      <c r="AZ59" s="22"/>
      <c r="BA59" s="22"/>
      <c r="BB59" s="22"/>
    </row>
    <row r="60" spans="1:55" x14ac:dyDescent="0.25">
      <c r="A60" s="22"/>
      <c r="B60" s="22"/>
      <c r="C60" s="22"/>
      <c r="D60" s="22"/>
      <c r="E60" s="22"/>
      <c r="F60" s="22"/>
      <c r="G60" s="22"/>
      <c r="H60" s="22"/>
      <c r="I60" s="22"/>
      <c r="J60" s="22"/>
      <c r="K60" s="22"/>
      <c r="L60" s="22"/>
      <c r="M60" s="22"/>
      <c r="N60" s="22"/>
      <c r="O60" s="22"/>
      <c r="P60" s="22"/>
      <c r="Q60" s="22"/>
      <c r="R60" s="22"/>
      <c r="S60" s="22"/>
      <c r="T60" s="22"/>
      <c r="U60" s="22"/>
      <c r="V60" s="22"/>
      <c r="W60" s="22"/>
      <c r="X60" s="22"/>
      <c r="Y60" s="22"/>
      <c r="Z60" s="22"/>
      <c r="AA60" s="22"/>
      <c r="AB60" s="22"/>
      <c r="AC60" s="22"/>
      <c r="AD60" s="22"/>
      <c r="AE60" s="22"/>
      <c r="AF60" s="22"/>
      <c r="AG60" s="22"/>
      <c r="AH60" s="22"/>
      <c r="AI60" s="22"/>
      <c r="AJ60" s="22"/>
      <c r="AK60" s="22"/>
      <c r="AL60" s="22"/>
      <c r="AM60" s="22"/>
      <c r="AN60" s="22"/>
      <c r="AO60" s="22"/>
      <c r="AP60" s="22"/>
      <c r="AQ60" s="22"/>
      <c r="AR60" s="22"/>
      <c r="AS60" s="22"/>
      <c r="AT60" s="22"/>
      <c r="AU60" s="22"/>
      <c r="AV60" s="22"/>
      <c r="AW60" s="22"/>
      <c r="AX60" s="22"/>
      <c r="AY60" s="22"/>
      <c r="AZ60" s="22"/>
      <c r="BA60" s="22"/>
      <c r="BB60" s="22"/>
    </row>
    <row r="61" spans="1:55" x14ac:dyDescent="0.25">
      <c r="A61" s="22"/>
      <c r="B61" s="22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  <c r="AO61" s="22"/>
      <c r="AP61" s="22"/>
      <c r="AQ61" s="22"/>
      <c r="AR61" s="22"/>
      <c r="AS61" s="22"/>
      <c r="AT61" s="22"/>
      <c r="AU61" s="22"/>
      <c r="AV61" s="22"/>
      <c r="AW61" s="22"/>
      <c r="AX61" s="22"/>
      <c r="AY61" s="22"/>
      <c r="AZ61" s="22"/>
      <c r="BA61" s="22"/>
      <c r="BB61" s="22"/>
    </row>
    <row r="62" spans="1:55" x14ac:dyDescent="0.25">
      <c r="A62" s="22"/>
      <c r="B62" s="22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  <c r="AO62" s="22"/>
      <c r="AP62" s="22"/>
      <c r="AQ62" s="22"/>
      <c r="AR62" s="22"/>
      <c r="AS62" s="22"/>
      <c r="AT62" s="22"/>
      <c r="AU62" s="22"/>
      <c r="AV62" s="22"/>
      <c r="AW62" s="22"/>
      <c r="AX62" s="22"/>
      <c r="AY62" s="22"/>
      <c r="AZ62" s="22"/>
      <c r="BA62" s="22"/>
      <c r="BB62" s="22"/>
    </row>
    <row r="63" spans="1:55" x14ac:dyDescent="0.25">
      <c r="A63" s="22"/>
      <c r="B63" s="22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  <c r="AO63" s="22"/>
      <c r="AP63" s="22"/>
      <c r="AQ63" s="22"/>
      <c r="AR63" s="22"/>
      <c r="AS63" s="22"/>
      <c r="AT63" s="22"/>
      <c r="AU63" s="22"/>
      <c r="AV63" s="22"/>
      <c r="AW63" s="22"/>
      <c r="AX63" s="22"/>
      <c r="AY63" s="22"/>
      <c r="AZ63" s="22"/>
      <c r="BA63" s="22"/>
      <c r="BB63" s="22"/>
    </row>
    <row r="64" spans="1:55" x14ac:dyDescent="0.25">
      <c r="A64" s="22"/>
      <c r="B64" s="22"/>
      <c r="C64" s="22"/>
      <c r="D64" s="22"/>
      <c r="E64" s="22"/>
      <c r="F64" s="22"/>
      <c r="G64" s="22"/>
      <c r="H64" s="22"/>
      <c r="I64" s="22"/>
      <c r="J64" s="22"/>
      <c r="K64" s="22"/>
      <c r="L64" s="22"/>
      <c r="M64" s="22"/>
      <c r="N64" s="22"/>
      <c r="O64" s="22"/>
      <c r="P64" s="22"/>
      <c r="Q64" s="22"/>
      <c r="R64" s="22"/>
      <c r="S64" s="22"/>
      <c r="T64" s="22"/>
      <c r="U64" s="22"/>
      <c r="V64" s="22"/>
      <c r="W64" s="22"/>
      <c r="X64" s="22"/>
      <c r="Y64" s="22"/>
      <c r="Z64" s="22"/>
      <c r="AA64" s="22"/>
      <c r="AB64" s="22"/>
      <c r="AC64" s="22"/>
      <c r="AD64" s="22"/>
      <c r="AE64" s="22"/>
      <c r="AF64" s="22"/>
      <c r="AG64" s="22"/>
      <c r="AH64" s="22"/>
      <c r="AI64" s="22"/>
      <c r="AJ64" s="22"/>
      <c r="AK64" s="22"/>
      <c r="AL64" s="22"/>
      <c r="AM64" s="22"/>
      <c r="AN64" s="22"/>
      <c r="AO64" s="22"/>
      <c r="AP64" s="22"/>
      <c r="AQ64" s="22"/>
      <c r="AR64" s="22"/>
      <c r="AS64" s="22"/>
      <c r="AT64" s="22"/>
      <c r="AU64" s="22"/>
      <c r="AV64" s="22"/>
      <c r="AW64" s="22"/>
      <c r="AX64" s="22"/>
      <c r="AY64" s="22"/>
      <c r="AZ64" s="22"/>
      <c r="BA64" s="22"/>
      <c r="BB64" s="22"/>
    </row>
    <row r="65" spans="1:54" x14ac:dyDescent="0.25">
      <c r="A65" s="22"/>
      <c r="B65" s="22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22"/>
      <c r="AK65" s="22"/>
      <c r="AL65" s="22"/>
      <c r="AM65" s="22"/>
      <c r="AN65" s="22"/>
      <c r="AO65" s="22"/>
      <c r="AP65" s="22"/>
      <c r="AQ65" s="22"/>
      <c r="AR65" s="22"/>
      <c r="AS65" s="22"/>
      <c r="AT65" s="22"/>
      <c r="AU65" s="22"/>
      <c r="AV65" s="22"/>
      <c r="AW65" s="22"/>
      <c r="AX65" s="22"/>
      <c r="AY65" s="22"/>
      <c r="AZ65" s="22"/>
      <c r="BA65" s="22"/>
      <c r="BB65" s="22"/>
    </row>
    <row r="66" spans="1:54" x14ac:dyDescent="0.25">
      <c r="A66" s="22"/>
      <c r="B66" s="22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22"/>
      <c r="AJ66" s="22"/>
      <c r="AK66" s="22"/>
      <c r="AL66" s="22"/>
      <c r="AM66" s="22"/>
      <c r="AN66" s="22"/>
      <c r="AO66" s="22"/>
      <c r="AP66" s="22"/>
      <c r="AQ66" s="22"/>
      <c r="AR66" s="22"/>
      <c r="AS66" s="22"/>
      <c r="AT66" s="22"/>
      <c r="AU66" s="22"/>
      <c r="AV66" s="22"/>
      <c r="AW66" s="22"/>
      <c r="AX66" s="22"/>
      <c r="AY66" s="22"/>
      <c r="AZ66" s="22"/>
      <c r="BA66" s="22"/>
      <c r="BB66" s="22"/>
    </row>
    <row r="67" spans="1:54" x14ac:dyDescent="0.25">
      <c r="A67" s="22"/>
      <c r="B67" s="22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N67" s="22"/>
      <c r="AO67" s="22"/>
      <c r="AP67" s="22"/>
      <c r="AQ67" s="22"/>
      <c r="AR67" s="22"/>
      <c r="AS67" s="22"/>
      <c r="AT67" s="22"/>
      <c r="AU67" s="22"/>
      <c r="AV67" s="22"/>
      <c r="AW67" s="22"/>
      <c r="AX67" s="22"/>
      <c r="AY67" s="22"/>
      <c r="AZ67" s="22"/>
      <c r="BA67" s="22"/>
      <c r="BB67" s="22"/>
    </row>
    <row r="68" spans="1:54" x14ac:dyDescent="0.25">
      <c r="A68" s="22"/>
      <c r="B68" s="22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2"/>
      <c r="AI68" s="22"/>
      <c r="AJ68" s="22"/>
      <c r="AK68" s="22"/>
      <c r="AL68" s="22"/>
      <c r="AM68" s="22"/>
      <c r="AN68" s="22"/>
      <c r="AO68" s="22"/>
      <c r="AP68" s="22"/>
      <c r="AQ68" s="22"/>
      <c r="AR68" s="22"/>
      <c r="AS68" s="22"/>
      <c r="AT68" s="22"/>
      <c r="AU68" s="22"/>
      <c r="AV68" s="22"/>
      <c r="AW68" s="22"/>
      <c r="AX68" s="22"/>
      <c r="AY68" s="22"/>
      <c r="AZ68" s="22"/>
      <c r="BA68" s="22"/>
      <c r="BB68" s="22"/>
    </row>
    <row r="69" spans="1:54" x14ac:dyDescent="0.25">
      <c r="A69" s="22"/>
      <c r="B69" s="22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N69" s="22"/>
      <c r="AO69" s="22"/>
      <c r="AP69" s="22"/>
      <c r="AQ69" s="22"/>
      <c r="AR69" s="22"/>
      <c r="AS69" s="22"/>
      <c r="AT69" s="22"/>
      <c r="AU69" s="22"/>
      <c r="AV69" s="22"/>
      <c r="AW69" s="22"/>
      <c r="AX69" s="22"/>
      <c r="AY69" s="22"/>
      <c r="AZ69" s="22"/>
      <c r="BA69" s="22"/>
      <c r="BB69" s="22"/>
    </row>
    <row r="70" spans="1:54" x14ac:dyDescent="0.25">
      <c r="A70" s="22"/>
      <c r="B70" s="22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22"/>
      <c r="AJ70" s="22"/>
      <c r="AK70" s="22"/>
      <c r="AL70" s="22"/>
      <c r="AM70" s="22"/>
      <c r="AN70" s="22"/>
      <c r="AO70" s="22"/>
      <c r="AP70" s="22"/>
      <c r="AQ70" s="22"/>
      <c r="AR70" s="22"/>
      <c r="AS70" s="22"/>
      <c r="AT70" s="22"/>
      <c r="AU70" s="22"/>
      <c r="AV70" s="22"/>
      <c r="AW70" s="22"/>
      <c r="AX70" s="22"/>
      <c r="AY70" s="22"/>
      <c r="AZ70" s="22"/>
      <c r="BA70" s="22"/>
      <c r="BB70" s="22"/>
    </row>
    <row r="71" spans="1:54" x14ac:dyDescent="0.25">
      <c r="A71" s="22"/>
      <c r="B71" s="22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22"/>
      <c r="AI71" s="22"/>
      <c r="AJ71" s="22"/>
      <c r="AK71" s="22"/>
      <c r="AL71" s="22"/>
      <c r="AM71" s="22"/>
      <c r="AN71" s="22"/>
      <c r="AO71" s="22"/>
      <c r="AP71" s="22"/>
      <c r="AQ71" s="22"/>
      <c r="AR71" s="22"/>
      <c r="AS71" s="22"/>
      <c r="AT71" s="22"/>
      <c r="AU71" s="22"/>
      <c r="AV71" s="22"/>
      <c r="AW71" s="22"/>
      <c r="AX71" s="22"/>
      <c r="AY71" s="22"/>
      <c r="AZ71" s="22"/>
      <c r="BA71" s="22"/>
      <c r="BB71" s="22"/>
    </row>
    <row r="72" spans="1:54" x14ac:dyDescent="0.25">
      <c r="A72" s="22"/>
      <c r="B72" s="22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22"/>
      <c r="AI72" s="22"/>
      <c r="AJ72" s="22"/>
      <c r="AK72" s="22"/>
      <c r="AL72" s="22"/>
      <c r="AM72" s="22"/>
      <c r="AN72" s="22"/>
      <c r="AO72" s="22"/>
      <c r="AP72" s="22"/>
      <c r="AQ72" s="22"/>
      <c r="AR72" s="22"/>
      <c r="AS72" s="22"/>
      <c r="AT72" s="22"/>
      <c r="AU72" s="22"/>
      <c r="AV72" s="22"/>
      <c r="AW72" s="22"/>
      <c r="AX72" s="22"/>
      <c r="AY72" s="22"/>
      <c r="AZ72" s="22"/>
      <c r="BA72" s="22"/>
      <c r="BB72" s="22"/>
    </row>
    <row r="73" spans="1:54" x14ac:dyDescent="0.25">
      <c r="A73" s="22"/>
      <c r="B73" s="22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2"/>
      <c r="AH73" s="22"/>
      <c r="AI73" s="22"/>
      <c r="AJ73" s="22"/>
      <c r="AK73" s="22"/>
      <c r="AL73" s="22"/>
      <c r="AM73" s="22"/>
      <c r="AN73" s="22"/>
      <c r="AO73" s="22"/>
      <c r="AP73" s="22"/>
      <c r="AQ73" s="22"/>
      <c r="AR73" s="22"/>
      <c r="AS73" s="22"/>
      <c r="AT73" s="22"/>
      <c r="AU73" s="22"/>
      <c r="AV73" s="22"/>
      <c r="AW73" s="22"/>
      <c r="AX73" s="22"/>
      <c r="AY73" s="22"/>
      <c r="AZ73" s="22"/>
      <c r="BA73" s="22"/>
      <c r="BB73" s="22"/>
    </row>
    <row r="74" spans="1:54" x14ac:dyDescent="0.25">
      <c r="A74" s="22"/>
      <c r="B74" s="22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F74" s="22"/>
      <c r="AG74" s="22"/>
      <c r="AH74" s="22"/>
      <c r="AI74" s="22"/>
      <c r="AJ74" s="22"/>
      <c r="AK74" s="22"/>
      <c r="AL74" s="22"/>
      <c r="AM74" s="22"/>
      <c r="AN74" s="22"/>
      <c r="AO74" s="22"/>
      <c r="AP74" s="22"/>
      <c r="AQ74" s="22"/>
      <c r="AR74" s="22"/>
      <c r="AS74" s="22"/>
      <c r="AT74" s="22"/>
      <c r="AU74" s="22"/>
      <c r="AV74" s="22"/>
      <c r="AW74" s="22"/>
      <c r="AX74" s="22"/>
      <c r="AY74" s="22"/>
      <c r="AZ74" s="22"/>
      <c r="BA74" s="22"/>
      <c r="BB74" s="22"/>
    </row>
    <row r="75" spans="1:54" x14ac:dyDescent="0.25">
      <c r="A75" s="22"/>
      <c r="B75" s="22"/>
      <c r="C75" s="22"/>
      <c r="D75" s="22"/>
      <c r="E75" s="22"/>
      <c r="F75" s="22"/>
      <c r="G75" s="22"/>
      <c r="H75" s="22"/>
      <c r="I75" s="22"/>
      <c r="J75" s="22"/>
      <c r="K75" s="22"/>
      <c r="L75" s="22"/>
      <c r="M75" s="22"/>
      <c r="N75" s="22"/>
      <c r="O75" s="22"/>
      <c r="P75" s="22"/>
      <c r="Q75" s="22"/>
      <c r="R75" s="22"/>
      <c r="S75" s="22"/>
      <c r="T75" s="22"/>
      <c r="U75" s="22"/>
      <c r="V75" s="22"/>
      <c r="W75" s="22"/>
      <c r="X75" s="22"/>
      <c r="Y75" s="22"/>
      <c r="Z75" s="22"/>
      <c r="AA75" s="22"/>
      <c r="AB75" s="22"/>
      <c r="AC75" s="22"/>
      <c r="AD75" s="22"/>
      <c r="AE75" s="22"/>
      <c r="AF75" s="22"/>
      <c r="AG75" s="22"/>
      <c r="AH75" s="22"/>
      <c r="AI75" s="22"/>
      <c r="AJ75" s="22"/>
      <c r="AK75" s="22"/>
      <c r="AL75" s="22"/>
      <c r="AM75" s="22"/>
      <c r="AN75" s="22"/>
      <c r="AO75" s="22"/>
      <c r="AP75" s="22"/>
      <c r="AQ75" s="22"/>
      <c r="AR75" s="22"/>
      <c r="AS75" s="22"/>
      <c r="AT75" s="22"/>
      <c r="AU75" s="22"/>
      <c r="AV75" s="22"/>
      <c r="AW75" s="22"/>
      <c r="AX75" s="22"/>
      <c r="AY75" s="22"/>
      <c r="AZ75" s="22"/>
      <c r="BA75" s="22"/>
      <c r="BB75" s="22"/>
    </row>
    <row r="76" spans="1:54" x14ac:dyDescent="0.25">
      <c r="A76" s="22"/>
      <c r="B76" s="22"/>
      <c r="C76" s="22"/>
      <c r="D76" s="22"/>
      <c r="E76" s="22"/>
      <c r="F76" s="22"/>
      <c r="G76" s="22"/>
      <c r="H76" s="22"/>
      <c r="I76" s="22"/>
      <c r="J76" s="22"/>
      <c r="K76" s="22"/>
      <c r="L76" s="22"/>
      <c r="M76" s="22"/>
      <c r="N76" s="22"/>
      <c r="O76" s="22"/>
      <c r="P76" s="22"/>
      <c r="Q76" s="22"/>
      <c r="R76" s="22"/>
      <c r="S76" s="22"/>
      <c r="T76" s="22"/>
      <c r="U76" s="22"/>
      <c r="V76" s="22"/>
      <c r="W76" s="22"/>
      <c r="X76" s="22"/>
      <c r="Y76" s="22"/>
      <c r="Z76" s="22"/>
      <c r="AA76" s="22"/>
      <c r="AB76" s="22"/>
      <c r="AC76" s="22"/>
      <c r="AD76" s="22"/>
      <c r="AE76" s="22"/>
      <c r="AF76" s="22"/>
      <c r="AG76" s="22"/>
      <c r="AH76" s="22"/>
      <c r="AI76" s="22"/>
      <c r="AJ76" s="22"/>
      <c r="AK76" s="22"/>
      <c r="AL76" s="22"/>
      <c r="AM76" s="22"/>
      <c r="AN76" s="22"/>
      <c r="AO76" s="22"/>
      <c r="AP76" s="22"/>
      <c r="AQ76" s="22"/>
      <c r="AR76" s="22"/>
      <c r="AS76" s="22"/>
      <c r="AT76" s="22"/>
      <c r="AU76" s="22"/>
      <c r="AV76" s="22"/>
      <c r="AW76" s="22"/>
      <c r="AX76" s="22"/>
      <c r="AY76" s="22"/>
      <c r="AZ76" s="22"/>
      <c r="BA76" s="22"/>
      <c r="BB76" s="22"/>
    </row>
    <row r="77" spans="1:54" x14ac:dyDescent="0.25">
      <c r="A77" s="22"/>
      <c r="B77" s="22"/>
      <c r="C77" s="22"/>
      <c r="D77" s="22"/>
      <c r="E77" s="22"/>
      <c r="F77" s="22"/>
      <c r="G77" s="22"/>
      <c r="H77" s="22"/>
      <c r="I77" s="22"/>
      <c r="J77" s="22"/>
      <c r="K77" s="22"/>
      <c r="L77" s="22"/>
      <c r="M77" s="22"/>
      <c r="N77" s="22"/>
      <c r="O77" s="22"/>
      <c r="P77" s="22"/>
      <c r="Q77" s="22"/>
      <c r="R77" s="22"/>
      <c r="S77" s="22"/>
      <c r="T77" s="22"/>
      <c r="U77" s="22"/>
      <c r="V77" s="22"/>
      <c r="W77" s="22"/>
      <c r="X77" s="22"/>
      <c r="Y77" s="22"/>
      <c r="Z77" s="22"/>
      <c r="AA77" s="22"/>
      <c r="AB77" s="22"/>
      <c r="AC77" s="22"/>
      <c r="AD77" s="22"/>
      <c r="AE77" s="22"/>
      <c r="AF77" s="22"/>
      <c r="AG77" s="22"/>
      <c r="AH77" s="22"/>
      <c r="AI77" s="22"/>
      <c r="AJ77" s="22"/>
      <c r="AK77" s="22"/>
      <c r="AL77" s="22"/>
      <c r="AM77" s="22"/>
      <c r="AN77" s="22"/>
      <c r="AO77" s="22"/>
      <c r="AP77" s="22"/>
      <c r="AQ77" s="22"/>
      <c r="AR77" s="22"/>
      <c r="AS77" s="22"/>
      <c r="AT77" s="22"/>
      <c r="AU77" s="22"/>
      <c r="AV77" s="22"/>
      <c r="AW77" s="22"/>
      <c r="AX77" s="22"/>
      <c r="AY77" s="22"/>
      <c r="AZ77" s="22"/>
      <c r="BA77" s="22"/>
      <c r="BB77" s="22"/>
    </row>
    <row r="78" spans="1:54" x14ac:dyDescent="0.25">
      <c r="A78" s="22"/>
      <c r="B78" s="22"/>
      <c r="C78" s="22"/>
      <c r="D78" s="22"/>
      <c r="E78" s="22"/>
      <c r="F78" s="22"/>
      <c r="G78" s="22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22"/>
      <c r="S78" s="22"/>
      <c r="T78" s="22"/>
      <c r="U78" s="22"/>
      <c r="V78" s="22"/>
      <c r="W78" s="22"/>
      <c r="X78" s="22"/>
      <c r="Y78" s="22"/>
      <c r="Z78" s="22"/>
      <c r="AA78" s="22"/>
      <c r="AB78" s="22"/>
      <c r="AC78" s="22"/>
      <c r="AD78" s="22"/>
      <c r="AE78" s="22"/>
      <c r="AF78" s="22"/>
      <c r="AG78" s="22"/>
      <c r="AH78" s="22"/>
      <c r="AI78" s="22"/>
      <c r="AJ78" s="22"/>
      <c r="AK78" s="22"/>
      <c r="AL78" s="22"/>
      <c r="AM78" s="22"/>
      <c r="AN78" s="22"/>
      <c r="AO78" s="22"/>
      <c r="AP78" s="22"/>
      <c r="AQ78" s="22"/>
      <c r="AR78" s="22"/>
      <c r="AS78" s="22"/>
      <c r="AT78" s="22"/>
      <c r="AU78" s="22"/>
      <c r="AV78" s="22"/>
      <c r="AW78" s="22"/>
      <c r="AX78" s="22"/>
      <c r="AY78" s="22"/>
      <c r="AZ78" s="22"/>
      <c r="BA78" s="22"/>
      <c r="BB78" s="22"/>
    </row>
    <row r="79" spans="1:54" x14ac:dyDescent="0.25">
      <c r="A79" s="22"/>
      <c r="B79" s="22"/>
      <c r="C79" s="22"/>
      <c r="D79" s="22"/>
      <c r="E79" s="22"/>
      <c r="F79" s="22"/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  <c r="U79" s="22"/>
      <c r="V79" s="22"/>
      <c r="W79" s="22"/>
      <c r="X79" s="22"/>
      <c r="Y79" s="22"/>
      <c r="Z79" s="22"/>
      <c r="AA79" s="22"/>
      <c r="AB79" s="22"/>
      <c r="AC79" s="22"/>
      <c r="AD79" s="22"/>
      <c r="AE79" s="22"/>
      <c r="AF79" s="22"/>
      <c r="AG79" s="22"/>
      <c r="AH79" s="22"/>
      <c r="AI79" s="22"/>
      <c r="AJ79" s="22"/>
      <c r="AK79" s="22"/>
      <c r="AL79" s="22"/>
      <c r="AM79" s="22"/>
      <c r="AN79" s="22"/>
      <c r="AO79" s="22"/>
      <c r="AP79" s="22"/>
      <c r="AQ79" s="22"/>
      <c r="AR79" s="22"/>
      <c r="AS79" s="22"/>
      <c r="AT79" s="22"/>
      <c r="AU79" s="22"/>
      <c r="AV79" s="22"/>
      <c r="AW79" s="22"/>
      <c r="AX79" s="22"/>
      <c r="AY79" s="22"/>
      <c r="AZ79" s="22"/>
      <c r="BA79" s="22"/>
      <c r="BB79" s="22"/>
    </row>
    <row r="80" spans="1:54" x14ac:dyDescent="0.25">
      <c r="A80" s="22"/>
      <c r="B80" s="22"/>
      <c r="C80" s="22"/>
      <c r="D80" s="22"/>
      <c r="E80" s="22"/>
      <c r="F80" s="22"/>
      <c r="G80" s="22"/>
      <c r="H80" s="22"/>
      <c r="I80" s="22"/>
      <c r="J80" s="22"/>
      <c r="K80" s="22"/>
      <c r="L80" s="22"/>
      <c r="M80" s="22"/>
      <c r="N80" s="22"/>
      <c r="O80" s="22"/>
      <c r="P80" s="22"/>
      <c r="Q80" s="22"/>
      <c r="R80" s="22"/>
      <c r="S80" s="22"/>
      <c r="T80" s="22"/>
      <c r="U80" s="22"/>
      <c r="V80" s="22"/>
      <c r="W80" s="22"/>
      <c r="X80" s="22"/>
      <c r="Y80" s="22"/>
      <c r="Z80" s="22"/>
      <c r="AA80" s="22"/>
      <c r="AB80" s="22"/>
      <c r="AC80" s="22"/>
      <c r="AD80" s="22"/>
      <c r="AE80" s="22"/>
      <c r="AF80" s="22"/>
      <c r="AG80" s="22"/>
      <c r="AH80" s="22"/>
      <c r="AI80" s="22"/>
      <c r="AJ80" s="22"/>
      <c r="AK80" s="22"/>
      <c r="AL80" s="22"/>
      <c r="AM80" s="22"/>
      <c r="AN80" s="22"/>
      <c r="AO80" s="22"/>
      <c r="AP80" s="22"/>
      <c r="AQ80" s="22"/>
      <c r="AR80" s="22"/>
      <c r="AS80" s="22"/>
      <c r="AT80" s="22"/>
      <c r="AU80" s="22"/>
      <c r="AV80" s="22"/>
      <c r="AW80" s="22"/>
      <c r="AX80" s="22"/>
      <c r="AY80" s="22"/>
      <c r="AZ80" s="22"/>
      <c r="BA80" s="22"/>
      <c r="BB80" s="22"/>
    </row>
    <row r="81" spans="1:54" x14ac:dyDescent="0.25">
      <c r="A81" s="22"/>
      <c r="B81" s="22"/>
      <c r="C81" s="22"/>
      <c r="D81" s="22"/>
      <c r="E81" s="22"/>
      <c r="F81" s="22"/>
      <c r="G81" s="22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22"/>
      <c r="S81" s="22"/>
      <c r="T81" s="22"/>
      <c r="U81" s="22"/>
      <c r="V81" s="22"/>
      <c r="W81" s="22"/>
      <c r="X81" s="22"/>
      <c r="Y81" s="22"/>
      <c r="Z81" s="22"/>
      <c r="AA81" s="22"/>
      <c r="AB81" s="22"/>
      <c r="AC81" s="22"/>
      <c r="AD81" s="22"/>
      <c r="AE81" s="22"/>
      <c r="AF81" s="22"/>
      <c r="AG81" s="22"/>
      <c r="AH81" s="22"/>
      <c r="AI81" s="22"/>
      <c r="AJ81" s="22"/>
      <c r="AK81" s="22"/>
      <c r="AL81" s="22"/>
      <c r="AM81" s="22"/>
      <c r="AN81" s="22"/>
      <c r="AO81" s="22"/>
      <c r="AP81" s="22"/>
      <c r="AQ81" s="22"/>
      <c r="AR81" s="22"/>
      <c r="AS81" s="22"/>
      <c r="AT81" s="22"/>
      <c r="AU81" s="22"/>
      <c r="AV81" s="22"/>
      <c r="AW81" s="22"/>
      <c r="AX81" s="22"/>
      <c r="AY81" s="22"/>
      <c r="AZ81" s="22"/>
      <c r="BA81" s="22"/>
      <c r="BB81" s="22"/>
    </row>
    <row r="82" spans="1:54" x14ac:dyDescent="0.25">
      <c r="A82" s="22"/>
      <c r="B82" s="22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22"/>
      <c r="AT82" s="22"/>
      <c r="AU82" s="22"/>
      <c r="AV82" s="22"/>
      <c r="AW82" s="22"/>
      <c r="AX82" s="22"/>
      <c r="AY82" s="22"/>
      <c r="AZ82" s="22"/>
      <c r="BA82" s="22"/>
      <c r="BB82" s="22"/>
    </row>
    <row r="83" spans="1:54" x14ac:dyDescent="0.25">
      <c r="A83" s="22"/>
      <c r="B83" s="22"/>
      <c r="C83" s="22"/>
      <c r="D83" s="22"/>
      <c r="E83" s="22"/>
      <c r="F83" s="22"/>
      <c r="G83" s="22"/>
      <c r="H83" s="22"/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22"/>
      <c r="T83" s="22"/>
      <c r="U83" s="22"/>
      <c r="V83" s="22"/>
      <c r="W83" s="22"/>
      <c r="X83" s="22"/>
      <c r="Y83" s="22"/>
      <c r="Z83" s="22"/>
      <c r="AA83" s="22"/>
      <c r="AB83" s="22"/>
      <c r="AC83" s="22"/>
      <c r="AD83" s="22"/>
      <c r="AE83" s="22"/>
      <c r="AF83" s="22"/>
      <c r="AG83" s="22"/>
      <c r="AH83" s="22"/>
      <c r="AI83" s="22"/>
      <c r="AJ83" s="22"/>
      <c r="AK83" s="22"/>
      <c r="AL83" s="22"/>
      <c r="AM83" s="22"/>
      <c r="AN83" s="22"/>
      <c r="AO83" s="22"/>
      <c r="AP83" s="22"/>
      <c r="AQ83" s="22"/>
      <c r="AR83" s="22"/>
      <c r="AS83" s="22"/>
      <c r="AT83" s="22"/>
      <c r="AU83" s="22"/>
      <c r="AV83" s="22"/>
      <c r="AW83" s="22"/>
      <c r="AX83" s="22"/>
      <c r="AY83" s="22"/>
      <c r="AZ83" s="22"/>
      <c r="BA83" s="22"/>
      <c r="BB83" s="22"/>
    </row>
    <row r="84" spans="1:54" x14ac:dyDescent="0.25">
      <c r="A84" s="22"/>
      <c r="B84" s="22"/>
      <c r="C84" s="22"/>
      <c r="D84" s="22"/>
      <c r="E84" s="22"/>
      <c r="F84" s="22"/>
      <c r="G84" s="22"/>
      <c r="H84" s="22"/>
      <c r="I84" s="22"/>
      <c r="J84" s="22"/>
      <c r="K84" s="22"/>
      <c r="L84" s="22"/>
      <c r="M84" s="22"/>
      <c r="N84" s="22"/>
      <c r="O84" s="22"/>
      <c r="P84" s="22"/>
      <c r="Q84" s="22"/>
      <c r="R84" s="22"/>
      <c r="S84" s="22"/>
      <c r="T84" s="22"/>
      <c r="U84" s="22"/>
      <c r="V84" s="22"/>
      <c r="W84" s="22"/>
      <c r="X84" s="22"/>
      <c r="Y84" s="22"/>
      <c r="Z84" s="22"/>
      <c r="AA84" s="22"/>
      <c r="AB84" s="22"/>
      <c r="AC84" s="22"/>
      <c r="AD84" s="22"/>
      <c r="AE84" s="22"/>
      <c r="AF84" s="22"/>
      <c r="AG84" s="22"/>
      <c r="AH84" s="22"/>
      <c r="AI84" s="22"/>
      <c r="AJ84" s="22"/>
      <c r="AK84" s="22"/>
      <c r="AL84" s="22"/>
      <c r="AM84" s="22"/>
      <c r="AN84" s="22"/>
      <c r="AO84" s="22"/>
      <c r="AP84" s="22"/>
      <c r="AQ84" s="22"/>
      <c r="AR84" s="22"/>
      <c r="AS84" s="22"/>
      <c r="AT84" s="22"/>
      <c r="AU84" s="22"/>
      <c r="AV84" s="22"/>
      <c r="AW84" s="22"/>
      <c r="AX84" s="22"/>
      <c r="AY84" s="22"/>
      <c r="AZ84" s="22"/>
      <c r="BA84" s="22"/>
      <c r="BB84" s="22"/>
    </row>
    <row r="85" spans="1:54" x14ac:dyDescent="0.25">
      <c r="A85" s="22"/>
      <c r="B85" s="22"/>
      <c r="C85" s="22"/>
      <c r="D85" s="22"/>
      <c r="E85" s="22"/>
      <c r="F85" s="22"/>
      <c r="G85" s="22"/>
      <c r="H85" s="22"/>
      <c r="I85" s="22"/>
      <c r="J85" s="22"/>
      <c r="K85" s="22"/>
      <c r="L85" s="22"/>
      <c r="M85" s="22"/>
      <c r="N85" s="22"/>
      <c r="O85" s="22"/>
      <c r="P85" s="22"/>
      <c r="Q85" s="22"/>
      <c r="R85" s="22"/>
      <c r="S85" s="22"/>
      <c r="T85" s="22"/>
      <c r="U85" s="22"/>
      <c r="V85" s="22"/>
      <c r="W85" s="22"/>
      <c r="X85" s="22"/>
      <c r="Y85" s="22"/>
      <c r="Z85" s="22"/>
      <c r="AA85" s="22"/>
      <c r="AB85" s="22"/>
      <c r="AC85" s="22"/>
      <c r="AD85" s="22"/>
      <c r="AE85" s="22"/>
      <c r="AF85" s="22"/>
      <c r="AG85" s="22"/>
      <c r="AH85" s="22"/>
      <c r="AI85" s="22"/>
      <c r="AJ85" s="22"/>
      <c r="AK85" s="22"/>
      <c r="AL85" s="22"/>
      <c r="AM85" s="22"/>
      <c r="AN85" s="22"/>
      <c r="AO85" s="22"/>
      <c r="AP85" s="22"/>
      <c r="AQ85" s="22"/>
      <c r="AR85" s="22"/>
      <c r="AS85" s="22"/>
      <c r="AT85" s="22"/>
      <c r="AU85" s="22"/>
      <c r="AV85" s="22"/>
      <c r="AW85" s="22"/>
      <c r="AX85" s="22"/>
      <c r="AY85" s="22"/>
      <c r="AZ85" s="22"/>
      <c r="BA85" s="22"/>
      <c r="BB85" s="22"/>
    </row>
    <row r="86" spans="1:54" x14ac:dyDescent="0.25">
      <c r="A86" s="22"/>
      <c r="B86" s="22"/>
      <c r="C86" s="22"/>
      <c r="D86" s="22"/>
      <c r="E86" s="22"/>
      <c r="F86" s="22"/>
      <c r="G86" s="22"/>
      <c r="H86" s="22"/>
      <c r="I86" s="22"/>
      <c r="J86" s="22"/>
      <c r="K86" s="22"/>
      <c r="L86" s="22"/>
      <c r="M86" s="22"/>
      <c r="N86" s="22"/>
      <c r="O86" s="22"/>
      <c r="P86" s="22"/>
      <c r="Q86" s="22"/>
      <c r="R86" s="22"/>
      <c r="S86" s="22"/>
      <c r="T86" s="22"/>
      <c r="U86" s="22"/>
      <c r="V86" s="22"/>
      <c r="W86" s="22"/>
      <c r="X86" s="22"/>
      <c r="Y86" s="22"/>
      <c r="Z86" s="22"/>
      <c r="AA86" s="22"/>
      <c r="AB86" s="22"/>
      <c r="AC86" s="22"/>
      <c r="AD86" s="22"/>
      <c r="AE86" s="22"/>
      <c r="AF86" s="22"/>
      <c r="AG86" s="22"/>
      <c r="AH86" s="22"/>
      <c r="AI86" s="22"/>
      <c r="AJ86" s="22"/>
      <c r="AK86" s="22"/>
      <c r="AL86" s="22"/>
      <c r="AM86" s="22"/>
      <c r="AN86" s="22"/>
      <c r="AO86" s="22"/>
      <c r="AP86" s="22"/>
      <c r="AQ86" s="22"/>
      <c r="AR86" s="22"/>
      <c r="AS86" s="22"/>
      <c r="AT86" s="22"/>
      <c r="AU86" s="22"/>
      <c r="AV86" s="22"/>
      <c r="AW86" s="22"/>
      <c r="AX86" s="22"/>
      <c r="AY86" s="22"/>
      <c r="AZ86" s="22"/>
      <c r="BA86" s="22"/>
      <c r="BB86" s="22"/>
    </row>
    <row r="87" spans="1:54" x14ac:dyDescent="0.25">
      <c r="A87" s="22"/>
      <c r="B87" s="22"/>
      <c r="C87" s="22"/>
      <c r="D87" s="22"/>
      <c r="E87" s="22"/>
      <c r="F87" s="22"/>
      <c r="G87" s="22"/>
      <c r="H87" s="22"/>
      <c r="I87" s="22"/>
      <c r="J87" s="22"/>
      <c r="K87" s="22"/>
      <c r="L87" s="22"/>
      <c r="M87" s="22"/>
      <c r="N87" s="22"/>
      <c r="O87" s="22"/>
      <c r="P87" s="22"/>
      <c r="Q87" s="22"/>
      <c r="R87" s="22"/>
      <c r="S87" s="22"/>
      <c r="T87" s="22"/>
      <c r="U87" s="22"/>
      <c r="V87" s="22"/>
      <c r="W87" s="22"/>
      <c r="X87" s="22"/>
      <c r="Y87" s="22"/>
      <c r="Z87" s="22"/>
      <c r="AA87" s="22"/>
      <c r="AB87" s="22"/>
      <c r="AC87" s="22"/>
      <c r="AD87" s="22"/>
    </row>
    <row r="88" spans="1:54" x14ac:dyDescent="0.25">
      <c r="A88" s="22"/>
      <c r="B88" s="22"/>
      <c r="C88" s="22"/>
      <c r="D88" s="22"/>
      <c r="E88" s="22"/>
      <c r="F88" s="22"/>
      <c r="G88" s="22"/>
      <c r="H88" s="22"/>
      <c r="I88" s="22"/>
      <c r="J88" s="22"/>
      <c r="K88" s="22"/>
      <c r="L88" s="22"/>
      <c r="M88" s="22"/>
      <c r="N88" s="22"/>
      <c r="O88" s="22"/>
      <c r="P88" s="22"/>
      <c r="Q88" s="22"/>
      <c r="R88" s="22"/>
      <c r="S88" s="22"/>
      <c r="T88" s="22"/>
      <c r="U88" s="22"/>
      <c r="V88" s="22"/>
      <c r="W88" s="22"/>
      <c r="X88" s="22"/>
      <c r="Y88" s="22"/>
      <c r="Z88" s="22"/>
      <c r="AA88" s="22"/>
      <c r="AB88" s="22"/>
      <c r="AC88" s="22"/>
      <c r="AD88" s="22"/>
    </row>
    <row r="89" spans="1:54" x14ac:dyDescent="0.25">
      <c r="A89" s="22"/>
      <c r="B89" s="22"/>
      <c r="C89" s="22"/>
      <c r="D89" s="22"/>
      <c r="E89" s="22"/>
      <c r="F89" s="22"/>
      <c r="G89" s="22"/>
      <c r="H89" s="22"/>
      <c r="I89" s="22"/>
      <c r="J89" s="22"/>
      <c r="K89" s="22"/>
      <c r="L89" s="22"/>
      <c r="M89" s="22"/>
      <c r="N89" s="22"/>
      <c r="O89" s="22"/>
      <c r="P89" s="22"/>
      <c r="Q89" s="22"/>
      <c r="R89" s="22"/>
      <c r="S89" s="22"/>
      <c r="T89" s="22"/>
      <c r="U89" s="22"/>
      <c r="V89" s="22"/>
      <c r="W89" s="22"/>
      <c r="X89" s="22"/>
      <c r="Y89" s="22"/>
      <c r="Z89" s="22"/>
      <c r="AA89" s="22"/>
      <c r="AB89" s="22"/>
      <c r="AC89" s="22"/>
      <c r="AD89" s="22"/>
    </row>
    <row r="90" spans="1:54" x14ac:dyDescent="0.25">
      <c r="A90" s="22"/>
      <c r="B90" s="22"/>
      <c r="C90" s="22"/>
      <c r="D90" s="22"/>
      <c r="E90" s="22"/>
      <c r="F90" s="22"/>
      <c r="G90" s="22"/>
      <c r="H90" s="22"/>
      <c r="I90" s="22"/>
      <c r="J90" s="22"/>
      <c r="K90" s="22"/>
      <c r="L90" s="22"/>
      <c r="M90" s="22"/>
      <c r="N90" s="22"/>
      <c r="O90" s="22"/>
      <c r="P90" s="22"/>
      <c r="Q90" s="22"/>
      <c r="R90" s="22"/>
      <c r="S90" s="22"/>
      <c r="T90" s="22"/>
      <c r="U90" s="22"/>
      <c r="V90" s="22"/>
      <c r="W90" s="22"/>
      <c r="X90" s="22"/>
      <c r="Y90" s="22"/>
      <c r="Z90" s="22"/>
      <c r="AA90" s="22"/>
      <c r="AB90" s="22"/>
      <c r="AC90" s="22"/>
      <c r="AD90" s="22"/>
    </row>
    <row r="91" spans="1:54" x14ac:dyDescent="0.25">
      <c r="A91" s="22"/>
      <c r="B91" s="22"/>
      <c r="C91" s="22"/>
      <c r="D91" s="22"/>
      <c r="E91" s="22"/>
      <c r="F91" s="22"/>
      <c r="G91" s="22"/>
      <c r="H91" s="22"/>
      <c r="I91" s="22"/>
      <c r="J91" s="22"/>
      <c r="K91" s="22"/>
      <c r="L91" s="22"/>
      <c r="M91" s="22"/>
      <c r="N91" s="22"/>
      <c r="O91" s="22"/>
      <c r="P91" s="22"/>
      <c r="Q91" s="22"/>
      <c r="R91" s="22"/>
      <c r="S91" s="22"/>
      <c r="T91" s="22"/>
      <c r="U91" s="22"/>
      <c r="V91" s="22"/>
      <c r="W91" s="22"/>
      <c r="X91" s="22"/>
      <c r="Y91" s="22"/>
      <c r="Z91" s="22"/>
      <c r="AA91" s="22"/>
      <c r="AB91" s="22"/>
      <c r="AC91" s="22"/>
      <c r="AD91" s="22"/>
    </row>
    <row r="92" spans="1:54" x14ac:dyDescent="0.25">
      <c r="A92" s="22"/>
      <c r="B92" s="22"/>
      <c r="C92" s="22"/>
      <c r="D92" s="22"/>
      <c r="E92" s="22"/>
      <c r="F92" s="22"/>
      <c r="G92" s="22"/>
      <c r="H92" s="22"/>
      <c r="I92" s="22"/>
      <c r="J92" s="22"/>
      <c r="K92" s="22"/>
      <c r="L92" s="22"/>
      <c r="M92" s="22"/>
      <c r="N92" s="22"/>
      <c r="O92" s="22"/>
      <c r="P92" s="22"/>
      <c r="Q92" s="22"/>
      <c r="R92" s="22"/>
      <c r="S92" s="22"/>
      <c r="T92" s="22"/>
      <c r="U92" s="22"/>
      <c r="V92" s="22"/>
      <c r="W92" s="22"/>
      <c r="X92" s="22"/>
      <c r="Y92" s="22"/>
      <c r="Z92" s="22"/>
      <c r="AA92" s="22"/>
      <c r="AB92" s="22"/>
      <c r="AC92" s="22"/>
      <c r="AD92" s="22"/>
    </row>
    <row r="93" spans="1:54" x14ac:dyDescent="0.25">
      <c r="A93" s="22"/>
      <c r="B93" s="22"/>
      <c r="C93" s="22"/>
      <c r="D93" s="22"/>
      <c r="E93" s="22"/>
      <c r="F93" s="22"/>
      <c r="G93" s="22"/>
      <c r="H93" s="22"/>
      <c r="I93" s="22"/>
      <c r="J93" s="22"/>
      <c r="K93" s="22"/>
      <c r="L93" s="22"/>
      <c r="M93" s="22"/>
      <c r="N93" s="22"/>
      <c r="O93" s="22"/>
      <c r="P93" s="22"/>
      <c r="Q93" s="22"/>
      <c r="R93" s="22"/>
      <c r="S93" s="22"/>
      <c r="T93" s="22"/>
      <c r="U93" s="22"/>
      <c r="V93" s="22"/>
      <c r="W93" s="22"/>
      <c r="X93" s="22"/>
      <c r="Y93" s="22"/>
      <c r="Z93" s="22"/>
      <c r="AA93" s="22"/>
      <c r="AB93" s="22"/>
      <c r="AC93" s="22"/>
      <c r="AD93" s="22"/>
    </row>
    <row r="94" spans="1:54" x14ac:dyDescent="0.25">
      <c r="A94" s="22"/>
      <c r="B94" s="22"/>
      <c r="C94" s="22"/>
      <c r="D94" s="22"/>
      <c r="E94" s="22"/>
      <c r="F94" s="22"/>
      <c r="G94" s="22"/>
      <c r="H94" s="22"/>
      <c r="I94" s="22"/>
      <c r="J94" s="22"/>
      <c r="K94" s="22"/>
      <c r="L94" s="22"/>
      <c r="M94" s="22"/>
      <c r="N94" s="22"/>
      <c r="O94" s="22"/>
      <c r="P94" s="22"/>
      <c r="Q94" s="22"/>
      <c r="R94" s="22"/>
      <c r="S94" s="22"/>
      <c r="T94" s="22"/>
      <c r="U94" s="22"/>
      <c r="V94" s="22"/>
      <c r="W94" s="22"/>
      <c r="X94" s="22"/>
      <c r="Y94" s="22"/>
      <c r="Z94" s="22"/>
      <c r="AA94" s="22"/>
      <c r="AB94" s="22"/>
      <c r="AC94" s="22"/>
      <c r="AD94" s="22"/>
    </row>
    <row r="95" spans="1:54" x14ac:dyDescent="0.25">
      <c r="A95" s="22"/>
      <c r="B95" s="22"/>
      <c r="C95" s="22"/>
      <c r="D95" s="22"/>
      <c r="E95" s="22"/>
      <c r="F95" s="22"/>
      <c r="G95" s="22"/>
      <c r="H95" s="22"/>
      <c r="I95" s="22"/>
      <c r="J95" s="22"/>
      <c r="K95" s="22"/>
      <c r="L95" s="22"/>
      <c r="M95" s="22"/>
      <c r="N95" s="22"/>
      <c r="O95" s="22"/>
      <c r="P95" s="22"/>
      <c r="Q95" s="22"/>
      <c r="R95" s="22"/>
      <c r="S95" s="22"/>
      <c r="T95" s="22"/>
      <c r="U95" s="22"/>
      <c r="V95" s="22"/>
      <c r="W95" s="22"/>
      <c r="X95" s="22"/>
      <c r="Y95" s="22"/>
      <c r="Z95" s="22"/>
      <c r="AA95" s="22"/>
      <c r="AB95" s="22"/>
      <c r="AC95" s="22"/>
      <c r="AD95" s="22"/>
    </row>
    <row r="96" spans="1:54" x14ac:dyDescent="0.25">
      <c r="A96" s="22"/>
      <c r="B96" s="22"/>
      <c r="C96" s="22"/>
      <c r="D96" s="22"/>
      <c r="E96" s="22"/>
      <c r="F96" s="22"/>
      <c r="G96" s="22"/>
      <c r="H96" s="22"/>
      <c r="I96" s="22"/>
      <c r="J96" s="22"/>
      <c r="K96" s="22"/>
      <c r="L96" s="22"/>
      <c r="M96" s="22"/>
      <c r="N96" s="22"/>
      <c r="O96" s="22"/>
      <c r="P96" s="22"/>
      <c r="Q96" s="22"/>
      <c r="R96" s="22"/>
      <c r="S96" s="22"/>
      <c r="T96" s="22"/>
      <c r="U96" s="22"/>
      <c r="V96" s="22"/>
      <c r="W96" s="22"/>
      <c r="X96" s="22"/>
      <c r="Y96" s="22"/>
      <c r="Z96" s="22"/>
      <c r="AA96" s="22"/>
      <c r="AB96" s="22"/>
      <c r="AC96" s="22"/>
      <c r="AD96" s="22"/>
    </row>
    <row r="97" spans="1:30" x14ac:dyDescent="0.25">
      <c r="A97" s="22"/>
      <c r="B97" s="22"/>
      <c r="C97" s="22"/>
      <c r="D97" s="22"/>
      <c r="E97" s="22"/>
      <c r="F97" s="22"/>
      <c r="G97" s="22"/>
      <c r="H97" s="22"/>
      <c r="I97" s="22"/>
      <c r="J97" s="22"/>
      <c r="K97" s="22"/>
      <c r="L97" s="22"/>
      <c r="M97" s="22"/>
      <c r="N97" s="22"/>
      <c r="O97" s="22"/>
      <c r="P97" s="22"/>
      <c r="Q97" s="22"/>
      <c r="R97" s="22"/>
      <c r="S97" s="22"/>
      <c r="T97" s="22"/>
      <c r="U97" s="22"/>
      <c r="V97" s="22"/>
      <c r="W97" s="22"/>
      <c r="X97" s="22"/>
      <c r="Y97" s="22"/>
      <c r="Z97" s="22"/>
      <c r="AA97" s="22"/>
      <c r="AB97" s="22"/>
      <c r="AC97" s="22"/>
      <c r="AD97" s="22"/>
    </row>
    <row r="98" spans="1:30" x14ac:dyDescent="0.25">
      <c r="A98" s="22"/>
      <c r="B98" s="22"/>
      <c r="C98" s="22"/>
      <c r="D98" s="22"/>
      <c r="E98" s="22"/>
      <c r="F98" s="22"/>
      <c r="G98" s="22"/>
      <c r="H98" s="22"/>
      <c r="I98" s="22"/>
      <c r="J98" s="22"/>
      <c r="K98" s="22"/>
      <c r="L98" s="22"/>
      <c r="M98" s="22"/>
      <c r="N98" s="22"/>
      <c r="O98" s="22"/>
      <c r="P98" s="22"/>
      <c r="Q98" s="22"/>
      <c r="R98" s="22"/>
      <c r="S98" s="22"/>
      <c r="T98" s="22"/>
      <c r="U98" s="22"/>
      <c r="V98" s="22"/>
      <c r="W98" s="22"/>
      <c r="X98" s="22"/>
      <c r="Y98" s="22"/>
      <c r="Z98" s="22"/>
      <c r="AA98" s="22"/>
      <c r="AB98" s="22"/>
      <c r="AC98" s="22"/>
      <c r="AD98" s="22"/>
    </row>
    <row r="99" spans="1:30" x14ac:dyDescent="0.25">
      <c r="A99" s="22"/>
      <c r="B99" s="22"/>
      <c r="C99" s="22"/>
      <c r="D99" s="22"/>
      <c r="E99" s="22"/>
      <c r="F99" s="22"/>
      <c r="G99" s="22"/>
      <c r="H99" s="22"/>
      <c r="I99" s="22"/>
      <c r="J99" s="22"/>
      <c r="K99" s="22"/>
      <c r="L99" s="22"/>
      <c r="M99" s="22"/>
      <c r="N99" s="22"/>
      <c r="O99" s="22"/>
      <c r="P99" s="22"/>
      <c r="Q99" s="22"/>
      <c r="R99" s="22"/>
      <c r="S99" s="22"/>
      <c r="T99" s="22"/>
      <c r="U99" s="22"/>
      <c r="V99" s="22"/>
      <c r="W99" s="22"/>
      <c r="X99" s="22"/>
      <c r="Y99" s="22"/>
      <c r="Z99" s="22"/>
      <c r="AA99" s="22"/>
      <c r="AB99" s="22"/>
      <c r="AC99" s="22"/>
      <c r="AD99" s="22"/>
    </row>
    <row r="100" spans="1:30" x14ac:dyDescent="0.25">
      <c r="A100" s="22"/>
      <c r="B100" s="22"/>
      <c r="C100" s="22"/>
      <c r="D100" s="22"/>
      <c r="E100" s="22"/>
      <c r="F100" s="22"/>
      <c r="G100" s="22"/>
      <c r="H100" s="22"/>
      <c r="I100" s="22"/>
      <c r="J100" s="22"/>
      <c r="K100" s="22"/>
      <c r="L100" s="22"/>
      <c r="M100" s="22"/>
      <c r="N100" s="22"/>
      <c r="O100" s="22"/>
      <c r="P100" s="22"/>
      <c r="Q100" s="22"/>
      <c r="R100" s="22"/>
      <c r="S100" s="22"/>
      <c r="T100" s="22"/>
      <c r="U100" s="22"/>
      <c r="V100" s="22"/>
      <c r="W100" s="22"/>
      <c r="X100" s="22"/>
      <c r="Y100" s="22"/>
      <c r="Z100" s="22"/>
      <c r="AA100" s="22"/>
      <c r="AB100" s="22"/>
      <c r="AC100" s="22"/>
      <c r="AD100" s="22"/>
    </row>
    <row r="101" spans="1:30" x14ac:dyDescent="0.25">
      <c r="A101" s="22"/>
      <c r="B101" s="22"/>
      <c r="C101" s="22"/>
      <c r="D101" s="22"/>
      <c r="E101" s="22"/>
      <c r="F101" s="22"/>
      <c r="G101" s="22"/>
      <c r="H101" s="22"/>
      <c r="I101" s="22"/>
      <c r="J101" s="22"/>
      <c r="K101" s="22"/>
      <c r="L101" s="22"/>
      <c r="M101" s="22"/>
      <c r="N101" s="22"/>
      <c r="O101" s="22"/>
      <c r="P101" s="22"/>
      <c r="Q101" s="22"/>
      <c r="R101" s="22"/>
      <c r="S101" s="22"/>
      <c r="T101" s="22"/>
      <c r="U101" s="22"/>
      <c r="V101" s="22"/>
      <c r="W101" s="22"/>
      <c r="X101" s="22"/>
      <c r="Y101" s="22"/>
      <c r="Z101" s="22"/>
      <c r="AA101" s="22"/>
      <c r="AB101" s="22"/>
      <c r="AC101" s="22"/>
      <c r="AD101" s="22"/>
    </row>
    <row r="102" spans="1:30" x14ac:dyDescent="0.25">
      <c r="A102" s="22"/>
      <c r="B102" s="22"/>
      <c r="C102" s="22"/>
      <c r="D102" s="22"/>
      <c r="E102" s="22"/>
      <c r="F102" s="22"/>
      <c r="G102" s="22"/>
      <c r="H102" s="22"/>
      <c r="I102" s="22"/>
      <c r="J102" s="22"/>
      <c r="K102" s="22"/>
      <c r="L102" s="22"/>
      <c r="M102" s="22"/>
      <c r="N102" s="22"/>
      <c r="O102" s="22"/>
      <c r="P102" s="22"/>
      <c r="Q102" s="22"/>
      <c r="R102" s="22"/>
      <c r="S102" s="22"/>
      <c r="T102" s="22"/>
      <c r="U102" s="22"/>
      <c r="V102" s="22"/>
      <c r="W102" s="22"/>
      <c r="X102" s="22"/>
      <c r="Y102" s="22"/>
      <c r="Z102" s="22"/>
      <c r="AA102" s="22"/>
      <c r="AB102" s="22"/>
      <c r="AC102" s="22"/>
      <c r="AD102" s="22"/>
    </row>
    <row r="103" spans="1:30" x14ac:dyDescent="0.25">
      <c r="A103" s="22"/>
      <c r="B103" s="22"/>
      <c r="C103" s="22"/>
      <c r="D103" s="22"/>
      <c r="E103" s="22"/>
      <c r="F103" s="22"/>
      <c r="G103" s="22"/>
      <c r="H103" s="22"/>
      <c r="I103" s="22"/>
      <c r="J103" s="22"/>
      <c r="K103" s="22"/>
      <c r="L103" s="22"/>
      <c r="M103" s="22"/>
      <c r="N103" s="22"/>
      <c r="O103" s="22"/>
      <c r="P103" s="22"/>
      <c r="Q103" s="22"/>
      <c r="R103" s="22"/>
      <c r="S103" s="22"/>
      <c r="T103" s="22"/>
      <c r="U103" s="22"/>
      <c r="V103" s="22"/>
      <c r="W103" s="22"/>
      <c r="X103" s="22"/>
      <c r="Y103" s="22"/>
      <c r="Z103" s="22"/>
      <c r="AA103" s="22"/>
      <c r="AB103" s="22"/>
      <c r="AC103" s="22"/>
      <c r="AD103" s="22"/>
    </row>
    <row r="104" spans="1:30" x14ac:dyDescent="0.25">
      <c r="A104" s="22"/>
      <c r="B104" s="22"/>
      <c r="C104" s="22"/>
      <c r="D104" s="22"/>
      <c r="E104" s="22"/>
      <c r="F104" s="22"/>
      <c r="G104" s="22"/>
      <c r="H104" s="22"/>
      <c r="I104" s="22"/>
      <c r="J104" s="22"/>
      <c r="K104" s="22"/>
      <c r="L104" s="22"/>
      <c r="M104" s="22"/>
      <c r="N104" s="22"/>
      <c r="O104" s="22"/>
      <c r="P104" s="22"/>
      <c r="Q104" s="22"/>
      <c r="R104" s="22"/>
      <c r="S104" s="22"/>
      <c r="T104" s="22"/>
      <c r="U104" s="22"/>
      <c r="V104" s="22"/>
      <c r="W104" s="22"/>
      <c r="X104" s="22"/>
      <c r="Y104" s="22"/>
      <c r="Z104" s="22"/>
      <c r="AA104" s="22"/>
      <c r="AB104" s="22"/>
      <c r="AC104" s="22"/>
      <c r="AD104" s="22"/>
    </row>
    <row r="105" spans="1:30" x14ac:dyDescent="0.25">
      <c r="A105" s="22"/>
      <c r="B105" s="22"/>
      <c r="C105" s="22"/>
      <c r="D105" s="22"/>
      <c r="E105" s="22"/>
      <c r="F105" s="22"/>
      <c r="G105" s="22"/>
      <c r="H105" s="22"/>
      <c r="I105" s="22"/>
      <c r="J105" s="22"/>
      <c r="K105" s="22"/>
      <c r="L105" s="22"/>
      <c r="M105" s="22"/>
      <c r="N105" s="22"/>
      <c r="O105" s="22"/>
      <c r="P105" s="22"/>
      <c r="Q105" s="22"/>
      <c r="R105" s="22"/>
      <c r="S105" s="22"/>
      <c r="T105" s="22"/>
      <c r="U105" s="22"/>
      <c r="V105" s="22"/>
      <c r="W105" s="22"/>
      <c r="X105" s="22"/>
      <c r="Y105" s="22"/>
      <c r="Z105" s="22"/>
      <c r="AA105" s="22"/>
      <c r="AB105" s="22"/>
      <c r="AC105" s="22"/>
      <c r="AD105" s="22"/>
    </row>
    <row r="106" spans="1:30" x14ac:dyDescent="0.25">
      <c r="A106" s="22"/>
      <c r="B106" s="22"/>
      <c r="C106" s="22"/>
      <c r="D106" s="22"/>
      <c r="E106" s="22"/>
      <c r="F106" s="22"/>
      <c r="G106" s="22"/>
      <c r="H106" s="22"/>
      <c r="I106" s="22"/>
      <c r="J106" s="22"/>
      <c r="K106" s="22"/>
      <c r="L106" s="22"/>
      <c r="M106" s="22"/>
      <c r="N106" s="22"/>
      <c r="O106" s="22"/>
      <c r="P106" s="22"/>
      <c r="Q106" s="22"/>
      <c r="R106" s="22"/>
      <c r="S106" s="22"/>
      <c r="T106" s="22"/>
      <c r="U106" s="22"/>
      <c r="V106" s="22"/>
      <c r="W106" s="22"/>
      <c r="X106" s="22"/>
      <c r="Y106" s="22"/>
      <c r="Z106" s="22"/>
      <c r="AA106" s="22"/>
      <c r="AB106" s="22"/>
      <c r="AC106" s="22"/>
      <c r="AD106" s="22"/>
    </row>
    <row r="107" spans="1:30" x14ac:dyDescent="0.25">
      <c r="A107" s="22"/>
      <c r="B107" s="22"/>
      <c r="C107" s="22"/>
      <c r="D107" s="22"/>
      <c r="E107" s="22"/>
      <c r="F107" s="22"/>
      <c r="G107" s="22"/>
      <c r="H107" s="22"/>
      <c r="I107" s="22"/>
      <c r="J107" s="22"/>
      <c r="K107" s="22"/>
      <c r="L107" s="22"/>
      <c r="M107" s="22"/>
      <c r="N107" s="22"/>
      <c r="O107" s="22"/>
      <c r="P107" s="22"/>
      <c r="Q107" s="22"/>
      <c r="R107" s="22"/>
      <c r="S107" s="22"/>
      <c r="T107" s="22"/>
      <c r="U107" s="22"/>
      <c r="V107" s="22"/>
      <c r="W107" s="22"/>
      <c r="X107" s="22"/>
      <c r="Y107" s="22"/>
      <c r="Z107" s="22"/>
      <c r="AA107" s="22"/>
      <c r="AB107" s="22"/>
      <c r="AC107" s="22"/>
      <c r="AD107" s="22"/>
    </row>
    <row r="108" spans="1:30" x14ac:dyDescent="0.25">
      <c r="A108" s="22"/>
      <c r="B108" s="22"/>
      <c r="C108" s="22"/>
      <c r="D108" s="22"/>
      <c r="E108" s="22"/>
      <c r="F108" s="22"/>
      <c r="G108" s="22"/>
      <c r="H108" s="22"/>
      <c r="I108" s="22"/>
      <c r="J108" s="22"/>
      <c r="K108" s="22"/>
      <c r="L108" s="22"/>
      <c r="M108" s="22"/>
      <c r="N108" s="22"/>
      <c r="O108" s="22"/>
      <c r="P108" s="22"/>
      <c r="Q108" s="22"/>
      <c r="R108" s="22"/>
      <c r="S108" s="22"/>
      <c r="T108" s="22"/>
      <c r="U108" s="22"/>
      <c r="V108" s="22"/>
      <c r="W108" s="22"/>
      <c r="X108" s="22"/>
      <c r="Y108" s="22"/>
      <c r="Z108" s="22"/>
      <c r="AA108" s="22"/>
      <c r="AB108" s="22"/>
      <c r="AC108" s="22"/>
      <c r="AD108" s="22"/>
    </row>
    <row r="109" spans="1:30" x14ac:dyDescent="0.25">
      <c r="R109" s="22"/>
      <c r="S109" s="22"/>
      <c r="T109" s="22"/>
      <c r="U109" s="22"/>
      <c r="V109" s="22"/>
      <c r="W109" s="22"/>
      <c r="X109" s="22"/>
      <c r="Y109" s="22"/>
      <c r="Z109" s="22"/>
      <c r="AA109" s="22"/>
      <c r="AB109" s="22"/>
      <c r="AC109" s="22"/>
      <c r="AD109" s="22"/>
    </row>
  </sheetData>
  <sheetProtection password="C5BA" sheet="1" objects="1" scenarios="1"/>
  <mergeCells count="49">
    <mergeCell ref="F15:G15"/>
    <mergeCell ref="F16:G16"/>
    <mergeCell ref="F17:G17"/>
    <mergeCell ref="F12:G12"/>
    <mergeCell ref="L5:L7"/>
    <mergeCell ref="L8:L9"/>
    <mergeCell ref="M12:N12"/>
    <mergeCell ref="M13:N13"/>
    <mergeCell ref="M14:N14"/>
    <mergeCell ref="M15:N15"/>
    <mergeCell ref="B5:B7"/>
    <mergeCell ref="B8:B9"/>
    <mergeCell ref="B4:D4"/>
    <mergeCell ref="E5:E7"/>
    <mergeCell ref="E8:E9"/>
    <mergeCell ref="I4:K4"/>
    <mergeCell ref="I5:I7"/>
    <mergeCell ref="I8:I9"/>
    <mergeCell ref="F5:F7"/>
    <mergeCell ref="F8:F9"/>
    <mergeCell ref="M5:M7"/>
    <mergeCell ref="M8:M9"/>
    <mergeCell ref="G5:G7"/>
    <mergeCell ref="F13:G13"/>
    <mergeCell ref="F14:G14"/>
    <mergeCell ref="M16:N16"/>
    <mergeCell ref="B21:C21"/>
    <mergeCell ref="D21:E22"/>
    <mergeCell ref="M17:N17"/>
    <mergeCell ref="M18:N18"/>
    <mergeCell ref="F18:G18"/>
    <mergeCell ref="I21:N33"/>
    <mergeCell ref="F21:G22"/>
    <mergeCell ref="F23:G23"/>
    <mergeCell ref="B23:B25"/>
    <mergeCell ref="B27:B29"/>
    <mergeCell ref="D23:E23"/>
    <mergeCell ref="D24:E24"/>
    <mergeCell ref="D25:E25"/>
    <mergeCell ref="D27:E27"/>
    <mergeCell ref="D28:E28"/>
    <mergeCell ref="B26:G26"/>
    <mergeCell ref="F24:G25"/>
    <mergeCell ref="D29:E29"/>
    <mergeCell ref="B31:B33"/>
    <mergeCell ref="D31:E31"/>
    <mergeCell ref="D32:E32"/>
    <mergeCell ref="D33:E33"/>
    <mergeCell ref="B30:G30"/>
  </mergeCells>
  <conditionalFormatting sqref="C18:E18">
    <cfRule type="top10" dxfId="5" priority="5" bottom="1" rank="1"/>
    <cfRule type="top10" dxfId="4" priority="6" rank="1"/>
  </conditionalFormatting>
  <conditionalFormatting sqref="J18:L18">
    <cfRule type="top10" dxfId="3" priority="3" bottom="1" rank="1"/>
    <cfRule type="top10" dxfId="2" priority="4" rank="1"/>
  </conditionalFormatting>
  <conditionalFormatting sqref="D23:G24 D27:G29 D31:G33 D25:E25">
    <cfRule type="top10" dxfId="1" priority="2" rank="3"/>
  </conditionalFormatting>
  <conditionalFormatting sqref="D23:G24 D27:G29 D31:G33 D25:E25">
    <cfRule type="top10" dxfId="0" priority="1" bottom="1" rank="3"/>
  </conditionalFormatting>
  <pageMargins left="0.7" right="0.7" top="0.75" bottom="0.75" header="0.3" footer="0.3"/>
  <pageSetup paperSize="9" orientation="portrait" verticalDpi="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Arkusz2!$A$2:$A$12</xm:f>
          </x14:formula1>
          <xm:sqref>D7 K7</xm:sqref>
        </x14:dataValidation>
        <x14:dataValidation type="list" allowBlank="1" showInputMessage="1" showErrorMessage="1">
          <x14:formula1>
            <xm:f>Arkusz2!$D$2:$D$3</xm:f>
          </x14:formula1>
          <xm:sqref>F5:F9 M5:M9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"/>
  <sheetViews>
    <sheetView workbookViewId="0">
      <selection activeCell="F26" sqref="F26"/>
    </sheetView>
  </sheetViews>
  <sheetFormatPr defaultRowHeight="15" x14ac:dyDescent="0.25"/>
  <sheetData>
    <row r="1" spans="1:4" x14ac:dyDescent="0.25">
      <c r="A1" t="s">
        <v>5</v>
      </c>
    </row>
    <row r="2" spans="1:4" ht="26.25" x14ac:dyDescent="0.4">
      <c r="A2" s="1">
        <v>0</v>
      </c>
      <c r="D2" s="21" t="s">
        <v>40</v>
      </c>
    </row>
    <row r="3" spans="1:4" ht="26.25" x14ac:dyDescent="0.4">
      <c r="A3" s="1">
        <v>0.02</v>
      </c>
      <c r="D3" s="21" t="s">
        <v>41</v>
      </c>
    </row>
    <row r="4" spans="1:4" x14ac:dyDescent="0.25">
      <c r="A4" s="1">
        <v>0.03</v>
      </c>
    </row>
    <row r="5" spans="1:4" x14ac:dyDescent="0.25">
      <c r="A5" s="1">
        <v>5.5E-2</v>
      </c>
    </row>
    <row r="6" spans="1:4" x14ac:dyDescent="0.25">
      <c r="A6" s="1">
        <v>8.5000000000000006E-2</v>
      </c>
    </row>
    <row r="7" spans="1:4" x14ac:dyDescent="0.25">
      <c r="A7" s="1">
        <v>0.1</v>
      </c>
    </row>
    <row r="8" spans="1:4" x14ac:dyDescent="0.25">
      <c r="A8" s="1">
        <v>0.12</v>
      </c>
    </row>
    <row r="9" spans="1:4" x14ac:dyDescent="0.25">
      <c r="A9" s="1">
        <v>0.125</v>
      </c>
    </row>
    <row r="10" spans="1:4" x14ac:dyDescent="0.25">
      <c r="A10" s="1">
        <v>0.14000000000000001</v>
      </c>
    </row>
    <row r="11" spans="1:4" x14ac:dyDescent="0.25">
      <c r="A11" s="1">
        <v>0.15</v>
      </c>
    </row>
    <row r="12" spans="1:4" x14ac:dyDescent="0.25">
      <c r="A12" s="1">
        <v>0.17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M9:M13"/>
  <sheetViews>
    <sheetView workbookViewId="0">
      <selection activeCell="A7" sqref="A7"/>
    </sheetView>
  </sheetViews>
  <sheetFormatPr defaultRowHeight="15" x14ac:dyDescent="0.25"/>
  <sheetData>
    <row r="9" spans="13:13" x14ac:dyDescent="0.25">
      <c r="M9" s="3"/>
    </row>
    <row r="10" spans="13:13" x14ac:dyDescent="0.25">
      <c r="M10" s="3"/>
    </row>
    <row r="11" spans="13:13" x14ac:dyDescent="0.25">
      <c r="M11" s="3"/>
    </row>
    <row r="12" spans="13:13" x14ac:dyDescent="0.25">
      <c r="M12" s="3"/>
    </row>
    <row r="13" spans="13:13" x14ac:dyDescent="0.25">
      <c r="M13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lta@logotech.com.pl</dc:creator>
  <cp:lastModifiedBy>lta@logotech.com.pl</cp:lastModifiedBy>
  <dcterms:created xsi:type="dcterms:W3CDTF">2021-12-07T14:04:31Z</dcterms:created>
  <dcterms:modified xsi:type="dcterms:W3CDTF">2021-12-23T08:41:55Z</dcterms:modified>
</cp:coreProperties>
</file>